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9.xml" ContentType="application/vnd.openxmlformats-officedocument.drawing+xml"/>
  <Override PartName="/xl/drawings/drawing10.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1.xml" ContentType="application/vnd.openxmlformats-officedocument.drawing+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votorantimindustrial-my.sharepoint.com/personal/icaro_zapparoli_nexaresources_com/Documents/Downloads/"/>
    </mc:Choice>
  </mc:AlternateContent>
  <xr:revisionPtr revIDLastSave="0" documentId="8_{EB18BFBA-FEFA-455E-B103-9F9436820498}" xr6:coauthVersionLast="47" xr6:coauthVersionMax="47" xr10:uidLastSave="{00000000-0000-0000-0000-000000000000}"/>
  <workbookProtection workbookAlgorithmName="SHA-512" workbookHashValue="JSgBcz+TxDcOg4YwC2MlStA5OinqTYXIfrwwrD8W5a2pGgg4ZheZK+7odyEi6OZ2xWYpIbvD3VTMYOj492jenA==" workbookSaltValue="5VKksEPIuoXDICmlMBrW1Q==" workbookSpinCount="100000" lockStructure="1"/>
  <bookViews>
    <workbookView xWindow="20370" yWindow="-120" windowWidth="29040" windowHeight="15720" firstSheet="4" activeTab="5" xr2:uid="{19CEA308-DBBE-4C30-B467-A7EAD2EDFC44}"/>
  </bookViews>
  <sheets>
    <sheet name="Início" sheetId="1" r:id="rId1"/>
    <sheet name="Orientações" sheetId="3" r:id="rId2"/>
    <sheet name="Referências" sheetId="2" r:id="rId3"/>
    <sheet name="Conteúdo" sheetId="4" r:id="rId4"/>
    <sheet name="Compromissos Públicos" sheetId="5" r:id="rId5"/>
    <sheet name="Temas Materiais" sheetId="6" r:id="rId6"/>
    <sheet name="Ambiental" sheetId="9" r:id="rId7"/>
    <sheet name="Dados Ambientais" sheetId="10" r:id="rId8"/>
    <sheet name="Social" sheetId="11" r:id="rId9"/>
    <sheet name="Dados Sociais" sheetId="12" r:id="rId10"/>
    <sheet name="G - Governança" sheetId="7" r:id="rId11"/>
    <sheet name="Dados Governança" sheetId="8"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40" i="8" l="1"/>
  <c r="F139" i="8"/>
  <c r="E139" i="8"/>
  <c r="H137" i="8"/>
  <c r="H136" i="8"/>
  <c r="H134" i="8"/>
  <c r="H131" i="8"/>
  <c r="F130" i="8"/>
  <c r="E130" i="8"/>
  <c r="H129" i="8"/>
  <c r="H128" i="8"/>
  <c r="H127" i="8"/>
  <c r="H125" i="8"/>
  <c r="H124" i="8"/>
  <c r="H130" i="8" l="1"/>
  <c r="H139" i="8"/>
  <c r="I361" i="10" l="1"/>
  <c r="I360" i="10"/>
  <c r="E175" i="10" l="1"/>
  <c r="F180" i="10"/>
  <c r="L172" i="10" s="1"/>
  <c r="F179" i="10"/>
  <c r="F178" i="10"/>
  <c r="F177" i="10"/>
  <c r="F176" i="10"/>
  <c r="F171" i="10"/>
  <c r="F172" i="10"/>
  <c r="F173" i="10"/>
  <c r="F174" i="10"/>
  <c r="I180" i="10"/>
  <c r="L173" i="10" s="1"/>
  <c r="I179" i="10"/>
  <c r="I178" i="10"/>
  <c r="I177" i="10"/>
  <c r="I176" i="10"/>
  <c r="I175" i="10"/>
  <c r="K173" i="10" s="1"/>
  <c r="I174" i="10"/>
  <c r="I173" i="10"/>
  <c r="I172" i="10"/>
  <c r="I171" i="10"/>
  <c r="F150" i="10"/>
  <c r="F152" i="10"/>
  <c r="F153" i="10"/>
  <c r="I155" i="10"/>
  <c r="K151" i="10" s="1"/>
  <c r="F155" i="10"/>
  <c r="K150" i="10" s="1"/>
  <c r="I154" i="10"/>
  <c r="F154" i="10"/>
  <c r="I153" i="10"/>
  <c r="I152" i="10"/>
  <c r="I151" i="10"/>
  <c r="F151" i="10"/>
  <c r="I150" i="10"/>
  <c r="I149" i="10"/>
  <c r="F149" i="10"/>
  <c r="I162" i="10"/>
  <c r="L151" i="10" s="1"/>
  <c r="I161" i="10"/>
  <c r="I160" i="10"/>
  <c r="I159" i="10"/>
  <c r="I158" i="10"/>
  <c r="I157" i="10"/>
  <c r="I156" i="10"/>
  <c r="F157" i="10"/>
  <c r="F158" i="10"/>
  <c r="F159" i="10"/>
  <c r="F160" i="10"/>
  <c r="F161" i="10"/>
  <c r="F162" i="10"/>
  <c r="L150" i="10" s="1"/>
  <c r="F156" i="10"/>
  <c r="F175" i="10" l="1"/>
  <c r="K172" i="10" s="1"/>
  <c r="D93" i="10" l="1"/>
  <c r="B84" i="10" l="1" a="1"/>
  <c r="B84" i="10" s="1"/>
  <c r="B88" i="10" s="1"/>
  <c r="H88" i="10" l="1"/>
  <c r="D88" i="10"/>
  <c r="L88" i="10"/>
  <c r="K88" i="10"/>
  <c r="I88" i="10"/>
  <c r="G88" i="10"/>
  <c r="F88" i="10"/>
  <c r="J88" i="10"/>
  <c r="E88"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Goncalves, Luis Alberto Kaufmann (BR - Sao Paulo)</author>
  </authors>
  <commentList>
    <comment ref="B408" authorId="0" shapeId="0" xr:uid="{06F61493-8B0D-45A7-B339-D66E8A6B5BF7}">
      <text>
        <r>
          <rPr>
            <b/>
            <sz val="9"/>
            <color indexed="81"/>
            <rFont val="Tahoma"/>
            <family val="2"/>
          </rPr>
          <t>Goncalves, Luis Alberto Kaufmann (BR - Sao Paulo):</t>
        </r>
        <r>
          <rPr>
            <sz val="9"/>
            <color indexed="81"/>
            <rFont val="Tahoma"/>
            <family val="2"/>
          </rPr>
          <t xml:space="preserve">
1. Materiais reutilizados são definidos como aqueles materiais recuperados que são usados para o mesmo fim para o qual foram concebidos.
2. Materiais reciclados e remanufaturados são definidos como resíduos que foram reprocessados ou tratados por meio de processo de produção ou manufatura e transformados em um produto final ou transformados em um componente para incorporação em um produto.
3. O escopo dos produtos reciclados e remanufaturados inclui materiais reciclados primários, coprodutos (saídas de igual valor para materiais reciclados primários) e subprodutos (saídas de menor valor para materiais reciclados primários).
4. Materiais enviados para reciclagem adicional incluem aqueles materiais que são transferidos a terceiros com o propósito expresso de reutilização, reciclagem ou renovação.
</t>
        </r>
      </text>
    </comment>
    <comment ref="B413" authorId="0" shapeId="0" xr:uid="{C6403C02-5AF4-4EC0-9930-7D46FCA1CF50}">
      <text>
        <r>
          <rPr>
            <b/>
            <sz val="9"/>
            <color indexed="81"/>
            <rFont val="Tahoma"/>
            <family val="2"/>
          </rPr>
          <t>Goncalves, Luis Alberto Kaufmann (BR - Sao Paulo):</t>
        </r>
        <r>
          <rPr>
            <sz val="9"/>
            <color indexed="81"/>
            <rFont val="Tahoma"/>
            <family val="2"/>
          </rPr>
          <t xml:space="preserve">
1. Materiais reutilizados são definidos como aqueles materiais recuperados que são usados para o mesmo fim para o qual foram concebidos.
2. Materiais reciclados e remanufaturados são definidos como resíduos que foram reprocessados ou tratados por meio de processo de produção ou manufatura e transformados em um produto final ou transformados em um componente para incorporação em um produto.
3. O escopo dos produtos reciclados e remanufaturados inclui materiais reciclados primários, coprodutos (saídas de igual valor para materiais reciclados primários) e subprodutos (saídas de menor valor para materiais reciclados primários).
4. Materiais enviados para reciclagem adicional incluem aqueles materiais que são transferidos a terceiros com o propósito expresso de reutilização, reciclagem ou renovação.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<sst xmlns="http://schemas.openxmlformats.org/spreadsheetml/2006/main" count="1542" uniqueCount="969">
  <si>
    <t>Início</t>
  </si>
  <si>
    <t>Como usar este Databook</t>
  </si>
  <si>
    <t>Referências</t>
  </si>
  <si>
    <t>Documentos</t>
  </si>
  <si>
    <t>Relatório de Sustentabilidade</t>
  </si>
  <si>
    <t xml:space="preserve">Acesse </t>
  </si>
  <si>
    <t>Acesse</t>
  </si>
  <si>
    <t>Base de Prepração</t>
  </si>
  <si>
    <t>Relatório 20F</t>
  </si>
  <si>
    <t>Para saber mais, acesse nosso site</t>
  </si>
  <si>
    <t>Conteúdo</t>
  </si>
  <si>
    <t>O conteúdo deste databook está organizado em seções, acessíveis pelo menu superior. Para visualizar os dados dos indicadores, basta navegar pelos pilares ESG (Ambiental, Social e Governança) e selecionar o indicador GRI ou SASB de interesse. O link direcionará para a aba "Dados", onde todos os indicadores estão detalhados por pilar neste documento</t>
  </si>
  <si>
    <t>Compromissos Públicos</t>
  </si>
  <si>
    <t>Avanços</t>
  </si>
  <si>
    <t>Temas Materiais</t>
  </si>
  <si>
    <t>Governança</t>
  </si>
  <si>
    <t xml:space="preserve">Governança </t>
  </si>
  <si>
    <t>Governança Dados</t>
  </si>
  <si>
    <t>Dados</t>
  </si>
  <si>
    <t>Ambiental</t>
  </si>
  <si>
    <t>Ambiental Dados</t>
  </si>
  <si>
    <t>Social</t>
  </si>
  <si>
    <t>Social Dados</t>
  </si>
  <si>
    <t>Avanços nos compromissos públicos</t>
  </si>
  <si>
    <t>Tema</t>
  </si>
  <si>
    <t>Meta 2030</t>
  </si>
  <si>
    <t>KPI</t>
  </si>
  <si>
    <t>Baseline¹</t>
  </si>
  <si>
    <t>Avanços até 2023
(resultado acumulado)</t>
  </si>
  <si>
    <t xml:space="preserve">Redução de emissões e neutralidade </t>
  </si>
  <si>
    <r>
      <rPr>
        <b/>
        <sz val="9"/>
        <color rgb="FF555555"/>
        <rFont val="Verdana"/>
        <family val="2"/>
      </rPr>
      <t>2030²</t>
    </r>
    <r>
      <rPr>
        <sz val="9"/>
        <color rgb="FF555555"/>
        <rFont val="Verdana"/>
        <family val="2"/>
      </rPr>
      <t xml:space="preserve">
Redução absoluta das emissões de escopo 1 em 20% (52 mil toneladas de CO2 equivalente).
Atingir a neutralidade de emissões até 2040. 
</t>
    </r>
  </si>
  <si>
    <t>Emissões em ktCO2e</t>
  </si>
  <si>
    <t>Manter a matriz de energia elétrica (EE) da Nexa composta, quase em sua totalidade, de fontes renováveis.</t>
  </si>
  <si>
    <t>% renováveis na matriz</t>
  </si>
  <si>
    <r>
      <rPr>
        <b/>
        <sz val="9"/>
        <color rgb="FF555555"/>
        <rFont val="Verdana"/>
        <family val="2"/>
      </rPr>
      <t>2024³ :</t>
    </r>
    <r>
      <rPr>
        <sz val="9"/>
        <color rgb="FF555555"/>
        <rFont val="Verdana"/>
        <family val="2"/>
      </rPr>
      <t xml:space="preserve"> Atingir a neutralidade de emissões até 2024</t>
    </r>
  </si>
  <si>
    <r>
      <rPr>
        <b/>
        <sz val="9"/>
        <color rgb="FF555555"/>
        <rFont val="Verdana"/>
        <family val="2"/>
      </rPr>
      <t xml:space="preserve">2025³ : </t>
    </r>
    <r>
      <rPr>
        <sz val="9"/>
        <color rgb="FF555555"/>
        <rFont val="Verdana"/>
        <family val="2"/>
      </rPr>
      <t>Alcançar o</t>
    </r>
    <r>
      <rPr>
        <i/>
        <sz val="9"/>
        <color rgb="FF555555"/>
        <rFont val="Verdana"/>
        <family val="2"/>
      </rPr>
      <t xml:space="preserve"> net zero </t>
    </r>
    <r>
      <rPr>
        <sz val="9"/>
        <color rgb="FF555555"/>
        <rFont val="Verdana"/>
        <family val="2"/>
      </rPr>
      <t>até 2050</t>
    </r>
  </si>
  <si>
    <t xml:space="preserve">Uso e dercarte de água </t>
  </si>
  <si>
    <t>10 % de redução no consumo específico de água na Mineração</t>
  </si>
  <si>
    <r>
      <t>m³/ton de ROM (Run of Mine)</t>
    </r>
    <r>
      <rPr>
        <vertAlign val="superscript"/>
        <sz val="9"/>
        <color rgb="FF555555"/>
        <rFont val="Verdana"/>
        <family val="2"/>
      </rPr>
      <t>5</t>
    </r>
  </si>
  <si>
    <t xml:space="preserve">10% de redução no consumo específico de água na Metalurgia </t>
  </si>
  <si>
    <t>m³/ton de metal</t>
  </si>
  <si>
    <t>Segurança</t>
  </si>
  <si>
    <t xml:space="preserve">Ano a ano, ter zero fatalidade em todas as unidades operacionais.
</t>
  </si>
  <si>
    <t>nº de acidentes</t>
  </si>
  <si>
    <t>-</t>
  </si>
  <si>
    <r>
      <t xml:space="preserve">Consolidar todas as unidades no primeiro quartil* da indústria de mineração em relação à Taxa de Frequência de Acidentes Reportáveis (TRIFR). 
</t>
    </r>
    <r>
      <rPr>
        <sz val="8"/>
        <color rgb="FF555555"/>
        <rFont val="Verdana"/>
        <family val="2"/>
      </rPr>
      <t>*Fonte: International Council on Mining and Metals (ICMM).</t>
    </r>
  </si>
  <si>
    <t>TRIFR | quartil</t>
  </si>
  <si>
    <r>
      <t>2,15 | 2</t>
    </r>
    <r>
      <rPr>
        <u/>
        <vertAlign val="superscript"/>
        <sz val="9"/>
        <color theme="1"/>
        <rFont val="Verdana"/>
        <family val="2"/>
      </rPr>
      <t>o</t>
    </r>
    <r>
      <rPr>
        <sz val="9"/>
        <color theme="1"/>
        <rFont val="Verdana"/>
        <family val="2"/>
      </rPr>
      <t xml:space="preserve"> q.</t>
    </r>
  </si>
  <si>
    <r>
      <t>2,36 | 2</t>
    </r>
    <r>
      <rPr>
        <u/>
        <vertAlign val="superscript"/>
        <sz val="9"/>
        <color theme="1"/>
        <rFont val="Verdana"/>
        <family val="2"/>
      </rPr>
      <t>o</t>
    </r>
    <r>
      <rPr>
        <sz val="9"/>
        <color theme="1"/>
        <rFont val="Verdana"/>
        <family val="2"/>
      </rPr>
      <t xml:space="preserve"> q.</t>
    </r>
  </si>
  <si>
    <t>Pluralidade</t>
  </si>
  <si>
    <t>30% de mulheres na força de trabalho</t>
  </si>
  <si>
    <t>% de mulheres</t>
  </si>
  <si>
    <t>30% de mulheres em cargos de liderança</t>
  </si>
  <si>
    <t>% de mulheres liderança</t>
  </si>
  <si>
    <t>Notas:</t>
  </si>
  <si>
    <t>1- Baseline refere-se ao ano de 2020, exceto para consumo de água específico que considera 2021.</t>
  </si>
  <si>
    <t>2 - A unidade de Aripuanã (MT) não foi considerada no baseline (ano 2020) de planejamento da meta apresentada. No entanto, está contemplada no compromisso de redução.</t>
  </si>
  <si>
    <t>3 -Com base nas diretrizes SBTi 2021.</t>
  </si>
  <si>
    <t>4 - Run-of-mine (ROM): minério bruto, obtido diretamente da mina, sem sofrer nenhum tipo de beneficiamento.</t>
  </si>
  <si>
    <t>4 Run-of-mine (ROM): minério bruto, obtido diretamente da mina, sem sofrer nenhum tipo de beneficiamento</t>
  </si>
  <si>
    <t>Ambientais</t>
  </si>
  <si>
    <t>Mudança Climáticas</t>
  </si>
  <si>
    <t>Forma de Gestão
(3-3)</t>
  </si>
  <si>
    <t>A energia é essencial para nossas operações. Diante de um setor intensivo em consumo de energia, desenvolvemos projetos inovadores e, com a colaboração de parceiros, buscamos melhorar nosso desempenho usando energias limpas e reduzindo as emissões de gases de efeito estufa (GEE), contribuindo para o avanço de políticas/iniciativas locais de combate às mudanças climáticas.</t>
  </si>
  <si>
    <r>
      <rPr>
        <b/>
        <sz val="9"/>
        <color rgb="FF555555"/>
        <rFont val="Verdana"/>
        <family val="2"/>
      </rPr>
      <t xml:space="preserve">
Impactos</t>
    </r>
    <r>
      <rPr>
        <sz val="9"/>
        <color rgb="FF555555"/>
        <rFont val="Verdana"/>
        <family val="2"/>
      </rPr>
      <t xml:space="preserve">
As mudanças climáticas, destacadas há quase uma década no Relatório de Riscos Globais do Fórum Econômico Mundial, estão entre os principais riscos globais para as pessoas e as cadeias produtivas em todo o mundo. Essa realidade não é diferente na realidade da Nexa. Diante disso, nossa prioridade é promover uma mineração de baixo carbono, contribuindo para toda a cadeia de valor, tornando nosso negócio resiliente aos efeitos das mudanças climáticas e apoiando uma transição justa para uma economia sustentável.
</t>
    </r>
    <r>
      <rPr>
        <b/>
        <sz val="9"/>
        <color rgb="FF555555"/>
        <rFont val="Verdana"/>
        <family val="2"/>
      </rPr>
      <t>Principais riscos:</t>
    </r>
    <r>
      <rPr>
        <sz val="9"/>
        <color rgb="FF555555"/>
        <rFont val="Verdana"/>
        <family val="2"/>
      </rPr>
      <t xml:space="preserve">
</t>
    </r>
    <r>
      <rPr>
        <i/>
        <sz val="9"/>
        <color rgb="FF555555"/>
        <rFont val="Verdana"/>
        <family val="2"/>
      </rPr>
      <t>Riscos de transição</t>
    </r>
    <r>
      <rPr>
        <sz val="9"/>
        <color rgb="FF555555"/>
        <rFont val="Verdana"/>
        <family val="2"/>
      </rPr>
      <t xml:space="preserve">: Mudanças nos padrões de demanda, políticas públicas de restrição às emissões (incluindo taxação de carbono) e riscos reputacionais.
</t>
    </r>
    <r>
      <rPr>
        <i/>
        <sz val="9"/>
        <color rgb="FF555555"/>
        <rFont val="Verdana"/>
        <family val="2"/>
      </rPr>
      <t>Riscos físicos</t>
    </r>
    <r>
      <rPr>
        <sz val="9"/>
        <color rgb="FF555555"/>
        <rFont val="Verdana"/>
        <family val="2"/>
      </rPr>
      <t xml:space="preserve">: Eventos climáticos extremos, agudos e cronicos; desastres; paradas operacionais e perdas de produtividade
</t>
    </r>
    <r>
      <rPr>
        <b/>
        <sz val="9"/>
        <color rgb="FF555555"/>
        <rFont val="Verdana"/>
        <family val="2"/>
      </rPr>
      <t>Principais oportunidades:</t>
    </r>
    <r>
      <rPr>
        <sz val="9"/>
        <color rgb="FF555555"/>
        <rFont val="Verdana"/>
        <family val="2"/>
      </rPr>
      <t xml:space="preserve">
Desenvolvimento de soluções de descarbonização.
Implementação de projetos para ampliação do uso de combustíveis de fontes renováveis
Eficiência na utilização de recursos e insumos
Geração de créditos de carbono
</t>
    </r>
    <r>
      <rPr>
        <b/>
        <sz val="9"/>
        <color rgb="FF555555"/>
        <rFont val="Verdana"/>
        <family val="2"/>
      </rPr>
      <t>Compromissos</t>
    </r>
    <r>
      <rPr>
        <sz val="9"/>
        <color rgb="FF555555"/>
        <rFont val="Verdana"/>
        <family val="2"/>
      </rPr>
      <t xml:space="preserve">
2023: Redução absoluta das emissões de escopo 1 em 20% 
2024: Atingir a neutralidade de emissções até 2040
2050: Atingir o net zero até 2050
Transversal: Manter a matriz de energia elétrica (EE) da Nexa composta, quase em sua totalidade, de fontes renováveis.
</t>
    </r>
  </si>
  <si>
    <t>Gestão de Recursos Hídricos</t>
  </si>
  <si>
    <t/>
  </si>
  <si>
    <t>A água é um recurso essencial, e nossa gestão está focada na sua valorização e uso responsável. Trabalhamos continuamente para reduzir o consumo em nossos processos de mineração e metalurgia, ampliando os níveis de reutilização e reúso. Além disso, garantimos que a água devolvida ao meio ambiente atenda aos padrões de qualidade exigidos, reforçando nosso compromisso com a sustentabilidade nas localidades onde atuamos.</t>
  </si>
  <si>
    <r>
      <rPr>
        <b/>
        <sz val="9"/>
        <color rgb="FF555555"/>
        <rFont val="Verdana"/>
        <family val="2"/>
      </rPr>
      <t xml:space="preserve">Impactos
</t>
    </r>
    <r>
      <rPr>
        <sz val="9"/>
        <color rgb="FF555555"/>
        <rFont val="Verdana"/>
        <family val="2"/>
      </rPr>
      <t xml:space="preserve">A água é um insumo estratégico para nossas operações e para o bem-estar e qualidade de vida das comunidades ao entorno. Por isso, gerenciamos seu consumo e descarte com rigor, adotando medidas para prevenir, mitigar e controlar impactos, como a otimização do uso, tratamento de efluentes e recirculação. Além disso, investimos em tecnologias para aumentar a eficiência hídrica e reduzir a captação, garantindo a sustentabilidade dos recursos nas regiões onde atuamos.
</t>
    </r>
    <r>
      <rPr>
        <b/>
        <sz val="9"/>
        <color rgb="FF555555"/>
        <rFont val="Verdana"/>
        <family val="2"/>
      </rPr>
      <t>Principais riscos:</t>
    </r>
    <r>
      <rPr>
        <sz val="9"/>
        <color rgb="FF555555"/>
        <rFont val="Verdana"/>
        <family val="2"/>
      </rPr>
      <t xml:space="preserve">
Escassez de água: dificuldade de acesso a recursos hídricos;
Paradas Operacionais e perda de produtividade
Tratamento inadequado de efluentes; 
Multas e suspensões;
Impactos reputacionais 
</t>
    </r>
    <r>
      <rPr>
        <b/>
        <sz val="9"/>
        <color rgb="FF555555"/>
        <rFont val="Verdana"/>
        <family val="2"/>
      </rPr>
      <t>Principais oportunidades:</t>
    </r>
    <r>
      <rPr>
        <sz val="9"/>
        <color rgb="FF555555"/>
        <rFont val="Verdana"/>
        <family val="2"/>
      </rPr>
      <t xml:space="preserve">
Ampliação da recirculação da água;
Eficiência na utilização de recursos hídricos e tratamento de efluentes;
Busca por novas tecnologias
</t>
    </r>
    <r>
      <rPr>
        <b/>
        <sz val="9"/>
        <color rgb="FF555555"/>
        <rFont val="Verdana"/>
        <family val="2"/>
      </rPr>
      <t>Compromissos</t>
    </r>
    <r>
      <rPr>
        <sz val="9"/>
        <color rgb="FF555555"/>
        <rFont val="Verdana"/>
        <family val="2"/>
      </rPr>
      <t xml:space="preserve">
10% de redução no consumo específico de água - Mineração
10% de redução no consumo específico de água - Metalurgia 
</t>
    </r>
  </si>
  <si>
    <t xml:space="preserve">Gestão de Barragens, rejeitos e resíduos </t>
  </si>
  <si>
    <t>Garantir a segurança e a estabilidade de nossas barragens é uma prioridade. Nossa gestão incorpora tecnologias avançadas e práticas que vão além das exigências legais, assegurando a integridade estrutural e ambiental. Investimos em alternativas para a disposição de rejeitos, reduzindo sua geração e adotando soluções de economia circular para reaproveitamento. Além disso, seguimos as diretrizes do Padrão Global da Indústria para Gestão de Rejeitos (GISTM), reforçando nosso compromisso com a sustentabilidade e a inovação no setor.</t>
  </si>
  <si>
    <r>
      <rPr>
        <b/>
        <sz val="9"/>
        <color rgb="FF555555"/>
        <rFont val="Verdana"/>
        <family val="2"/>
      </rPr>
      <t>Impactos</t>
    </r>
    <r>
      <rPr>
        <sz val="9"/>
        <color rgb="FF555555"/>
        <rFont val="Verdana"/>
        <family val="2"/>
      </rPr>
      <t xml:space="preserve">
Processos minerometalúrgicos podem gerar impactos ambientais, como contaminação de solos e águas, riscos à saúde e à integridade de depósitos de rejeitos. Para mitigar esses efeitos, adotamos medidas rigorosas, incluindo tratamento de águas de contato, monitoramento geotécnico, controle de poeira em rejeitos secos e cumprimento dos Planos de Gestão de Resíduos aprovados.
</t>
    </r>
    <r>
      <rPr>
        <b/>
        <sz val="9"/>
        <color rgb="FF555555"/>
        <rFont val="Verdana"/>
        <family val="2"/>
      </rPr>
      <t>Principais riscos:</t>
    </r>
    <r>
      <rPr>
        <sz val="9"/>
        <color rgb="FF555555"/>
        <rFont val="Verdana"/>
        <family val="2"/>
      </rPr>
      <t xml:space="preserve">
Rompimentos de estruturas
Atendimento a regulamentações
Vida útil das estruturas
</t>
    </r>
    <r>
      <rPr>
        <b/>
        <sz val="9"/>
        <color rgb="FF555555"/>
        <rFont val="Verdana"/>
        <family val="2"/>
      </rPr>
      <t>Principais oportunidades:</t>
    </r>
    <r>
      <rPr>
        <sz val="9"/>
        <color rgb="FF555555"/>
        <rFont val="Verdana"/>
        <family val="2"/>
      </rPr>
      <t xml:space="preserve">
Implementação da disposição a seco de resíduos;
Busca por tecnologias e mercado para reaproveitamento de resíduos (economia circular)
Geração de receira a partir da comercialização de produtos
</t>
    </r>
    <r>
      <rPr>
        <b/>
        <sz val="9"/>
        <color rgb="FF555555"/>
        <rFont val="Verdana"/>
        <family val="2"/>
      </rPr>
      <t>Compromissos</t>
    </r>
    <r>
      <rPr>
        <sz val="9"/>
        <color rgb="FF555555"/>
        <rFont val="Verdana"/>
        <family val="2"/>
      </rPr>
      <t xml:space="preserve">
</t>
    </r>
    <r>
      <rPr>
        <sz val="9"/>
        <color theme="2" tint="-0.499984740745262"/>
        <rFont val="Verdana"/>
        <family val="2"/>
      </rPr>
      <t xml:space="preserve">Ser reconhecida como uma empresa engajada e transparente em segurança e gestão de barragens, que segue padrões rigorosos e reconhecidos internacionalmente.
</t>
    </r>
    <r>
      <rPr>
        <sz val="9"/>
        <color rgb="FF555555"/>
        <rFont val="Verdana"/>
        <family val="2"/>
      </rPr>
      <t xml:space="preserve">
</t>
    </r>
  </si>
  <si>
    <t>Sociais</t>
  </si>
  <si>
    <t>Gestão Social</t>
  </si>
  <si>
    <t>Forma de Gestão</t>
  </si>
  <si>
    <t>A gestão social é um pilar estratégico de nossa atuação, guiando nossos esforços para o desenvolvimento socioeconômico das comunidades onde estamos presentes. Nosso compromisso vai além do investimento social: buscamos estabelecer relações transparentes e de colaboração com os diversos públicos locais, reconhecendo os desafios e potencialidades de cada território.
Priorizamos iniciativas alinhadas a temas estratégicos como geração de renda, educação básica e profissionalizante, acesso à água e a construção de uma licença social para operar. Dessa forma, fortalecemos não apenas as comunidades, mas também a sustentabilidade do nosso negócio, garantindo um impacto positivo de longo prazo.</t>
  </si>
  <si>
    <r>
      <rPr>
        <b/>
        <sz val="9"/>
        <color rgb="FF555555"/>
        <rFont val="Verdana"/>
        <family val="2"/>
      </rPr>
      <t>Impactos</t>
    </r>
    <r>
      <rPr>
        <sz val="9"/>
        <color rgb="FF555555"/>
        <rFont val="Verdana"/>
        <family val="2"/>
      </rPr>
      <t xml:space="preserve">
Reconhecemos os desafios sociais associados às nossas operações, incluindo a dependência econômica da comunidade, preocupações com o fechamento das unidades, além de impactos socioambientais. Entendendo os riscos, nosso objetivo é garantir que nossas operações impulsionem o desenvolvimento local com benefícios compartilhados. Monitoramos continuamente nossa atuação por meio de reportes mensais, que avaliam potenciais conflitos sociais e a eficácia na gestão de consultas, queixas e reclamações, assegurando um relacionamento transparente e responsivo com as comunidades.
</t>
    </r>
    <r>
      <rPr>
        <b/>
        <sz val="9"/>
        <color rgb="FF555555"/>
        <rFont val="Verdana"/>
        <family val="2"/>
      </rPr>
      <t>Principais riscos:</t>
    </r>
    <r>
      <rPr>
        <sz val="9"/>
        <color rgb="FF555555"/>
        <rFont val="Verdana"/>
        <family val="2"/>
      </rPr>
      <t xml:space="preserve">
Conflitos sociais;
Descumprimentos de compromissos e acordos sociais;
Paradas e Bloqueios operacionais;
Impacto Reputacional
Impactos Socioambientais
</t>
    </r>
    <r>
      <rPr>
        <b/>
        <sz val="9"/>
        <color rgb="FF555555"/>
        <rFont val="Verdana"/>
        <family val="2"/>
      </rPr>
      <t>Principais oportunidades:</t>
    </r>
    <r>
      <rPr>
        <sz val="9"/>
        <color rgb="FF555555"/>
        <rFont val="Verdana"/>
        <family val="2"/>
      </rPr>
      <t xml:space="preserve">
Desenvolvilmento socioeconômico como legado social para comunidades;
Eficiênica na geração de valor compartilhado com as comunidades  
Ganho de reputação e estabilidade operacional
</t>
    </r>
    <r>
      <rPr>
        <b/>
        <sz val="9"/>
        <color rgb="FF555555"/>
        <rFont val="Verdana"/>
        <family val="2"/>
      </rPr>
      <t>Compromissos</t>
    </r>
    <r>
      <rPr>
        <sz val="9"/>
        <color rgb="FF555555"/>
        <rFont val="Verdana"/>
        <family val="2"/>
      </rPr>
      <t xml:space="preserve">
Desenvolver iniciativas que ampliem as oportunidades de renda nas comunidades, criando alternativas sustentáveis que reduzam a dependência econômica das operações e mitiguem os impactos de eventuais transições produtivas.
</t>
    </r>
  </si>
  <si>
    <t>Reconhecemos os desafios da pluralidade no setor de mineração e estamos comprometidos em construir um ambiente cada vez mais inclusivo. Buscamos garantir que todas as pessoas em nossa organização sejam valorizadas, tenham voz ativa e participem das decisões, independentemente de quaisquer distinções. Acreditamos que a pluralidade fortalece nossa cultura e impulsiona a inovação, promovendo um ambiente mais justo e colaborativo.</t>
  </si>
  <si>
    <r>
      <rPr>
        <b/>
        <sz val="9"/>
        <color rgb="FF555555"/>
        <rFont val="Verdana"/>
        <family val="2"/>
      </rPr>
      <t>Impactos</t>
    </r>
    <r>
      <rPr>
        <sz val="9"/>
        <color rgb="FF555555"/>
        <rFont val="Verdana"/>
        <family val="2"/>
      </rPr>
      <t xml:space="preserve">
A valorização da pluralidade impulsiona a inovação, o crescimento sustentável e a construção de um ambiente mais justo e inclusivo. Promover a diversidade fortalece a atração de talentos, amplia perspectivas e melhora o desempenho organizacional. Além disso, estimula soluções mais sustentáveis e colaborativas para desafios ambientais e sociais. Ao garantir equidade de oportunidades e respeito às diferenças, criamos um espaço mais acolhedor e impulsionamos o desenvolvimento coletivo.
</t>
    </r>
    <r>
      <rPr>
        <b/>
        <sz val="9"/>
        <color rgb="FF555555"/>
        <rFont val="Verdana"/>
        <family val="2"/>
      </rPr>
      <t>Principais riscos:</t>
    </r>
    <r>
      <rPr>
        <sz val="9"/>
        <color rgb="FF555555"/>
        <rFont val="Verdana"/>
        <family val="2"/>
      </rPr>
      <t xml:space="preserve">
Mudanças legais e regulatórias;
Aumento de situações de assédio e preconceito
</t>
    </r>
    <r>
      <rPr>
        <b/>
        <sz val="9"/>
        <color rgb="FF555555"/>
        <rFont val="Verdana"/>
        <family val="2"/>
      </rPr>
      <t>Principais oportunidades:</t>
    </r>
    <r>
      <rPr>
        <sz val="9"/>
        <color rgb="FF555555"/>
        <rFont val="Verdana"/>
        <family val="2"/>
      </rPr>
      <t xml:space="preserve">
Ampliação e intensificação de ações de inclusão
Ampliação e intensificação de ações de letramento e grupos de afinidade
</t>
    </r>
    <r>
      <rPr>
        <b/>
        <sz val="9"/>
        <color rgb="FF555555"/>
        <rFont val="Verdana"/>
        <family val="2"/>
      </rPr>
      <t>Compromissos</t>
    </r>
    <r>
      <rPr>
        <sz val="9"/>
        <color rgb="FF555555"/>
        <rFont val="Verdana"/>
        <family val="2"/>
      </rPr>
      <t xml:space="preserve">
30% de mulheres na força de trabalho.
30% de mulheres em cargos de liderança.</t>
    </r>
  </si>
  <si>
    <t>Saúde e segurança no trabalho</t>
  </si>
  <si>
    <t xml:space="preserve">Saúde, Segurança e Bem estar </t>
  </si>
  <si>
    <t>Principal pilar estratégico, a segurança e o bem-estar das pessoas são prioridades em nossa atuação. Investimos continuamente na capacitação de nossos colaboradores e parceiros, especialmente em atividades de risco, e na melhoria das condições de trabalho. Além disso, promovemos a qualidade de vida e a saúde mental, incentivando o equilíbrio entre a vida pessoal e profissional, reforçando nosso compromisso com um ambiente de trabalho seguro e saudável.</t>
  </si>
  <si>
    <r>
      <rPr>
        <b/>
        <sz val="9"/>
        <color rgb="FF555555"/>
        <rFont val="Verdana"/>
        <family val="2"/>
      </rPr>
      <t>Impactos</t>
    </r>
    <r>
      <rPr>
        <sz val="9"/>
        <color rgb="FF555555"/>
        <rFont val="Verdana"/>
        <family val="2"/>
      </rPr>
      <t xml:space="preserve">
Cientes do risco e centralidade que envolve o tema da Saúde, Segurança e Bem-estar e seu impacto na vida de nossos colaboradores e terceiros, bem como no dia-a-dia de nossa operação, temos o compromisso de garantir um ambiente de trabalho seguro e saudável para todos. Implementamos ações contínuas para fortalecer a cultura de prevenção e aprimoramos continuamente ferramentas de gestão de risco, a fim de promover o cuidado ativo com as pessoas. Nossa Jornada Zero Harm reflete esse compromisso, buscando eliminar incidentes e assegurar que cada colaborador retorne para casa em segurança todos os dias.
</t>
    </r>
    <r>
      <rPr>
        <b/>
        <sz val="9"/>
        <color rgb="FF555555"/>
        <rFont val="Verdana"/>
        <family val="2"/>
      </rPr>
      <t>Principais riscos:</t>
    </r>
    <r>
      <rPr>
        <sz val="9"/>
        <color rgb="FF555555"/>
        <rFont val="Verdana"/>
        <family val="2"/>
      </rPr>
      <t xml:space="preserve">
Ocorrência de fatalidades e acidentes
Falhas em controles de riscos operacionais
Impactos na saúde de colaboradores
</t>
    </r>
    <r>
      <rPr>
        <b/>
        <sz val="9"/>
        <color rgb="FF555555"/>
        <rFont val="Verdana"/>
        <family val="2"/>
      </rPr>
      <t>Principais oportunidades:</t>
    </r>
    <r>
      <rPr>
        <sz val="9"/>
        <color rgb="FF555555"/>
        <rFont val="Verdana"/>
        <family val="2"/>
      </rPr>
      <t xml:space="preserve">
Busca por tecnologias de automação em áreas com riscos críticos com consequente melhora de controles de riscos operacionais
Ganhos de produtividade proporcionado pela cultura em segurança e estabilidade das operações
</t>
    </r>
    <r>
      <rPr>
        <b/>
        <sz val="9"/>
        <color rgb="FF555555"/>
        <rFont val="Verdana"/>
        <family val="2"/>
      </rPr>
      <t>Compromissos</t>
    </r>
    <r>
      <rPr>
        <sz val="9"/>
        <color rgb="FF555555"/>
        <rFont val="Verdana"/>
        <family val="2"/>
      </rPr>
      <t xml:space="preserve">
Ano a ano, ter zeo fatalidade em todas as unidades operacionais
Consolidar todas as unidades no primeiro quartil da indústria de mineração em relação à Taxa de Frequência de Acidentes Reportáveis (TRIFR)</t>
    </r>
  </si>
  <si>
    <t>Governança e Reputação</t>
  </si>
  <si>
    <t>Buscamos evoluir com o mundo, construindo nosso futuro com práticas sustentáveis, respeito às pessoas e ao meio ambiente. Mantemos um relacionamento transparente e próximo com nossos stakeholders, garantindo elevados padrões de ética e integridade. Nossos programas de Compliance e Gestão de Risco, aliados a uma governança sólida, reforçam nosso compromisso com a responsabilidade corporativa e a sustentabilidade do negócio.</t>
  </si>
  <si>
    <r>
      <rPr>
        <b/>
        <sz val="9"/>
        <color rgb="FF555555"/>
        <rFont val="Verdana"/>
        <family val="2"/>
      </rPr>
      <t xml:space="preserve">Impactos
</t>
    </r>
    <r>
      <rPr>
        <sz val="9"/>
        <color rgb="FF555555"/>
        <rFont val="Verdana"/>
        <family val="2"/>
      </rPr>
      <t xml:space="preserve">Para mitigar riscos à reputação e garantir integridade nas operações, nossas diretrizes são supervisionadas pelo Conselho de Administração, assegurando governança sólida e relações responsáveis com stakeholders. Por isso, mantemos altos padrões de ética, transparência e responsabilidade socioambiental por meio do Código de Conduta, Programa de Compliance, Políticas Corporativas e Linha Ética
</t>
    </r>
    <r>
      <rPr>
        <b/>
        <sz val="9"/>
        <color rgb="FF555555"/>
        <rFont val="Verdana"/>
        <family val="2"/>
      </rPr>
      <t>Principais riscos:</t>
    </r>
    <r>
      <rPr>
        <sz val="9"/>
        <color rgb="FF555555"/>
        <rFont val="Verdana"/>
        <family val="2"/>
      </rPr>
      <t xml:space="preserve">
Riscos associados à estratégia de crescimento
Modificações em leis e regulamentações 
Riscos cibernétivos e segurança digital
Riscos de mercado e operacionais
Falta de planos de sucessão para cargos estratégicos 
</t>
    </r>
    <r>
      <rPr>
        <b/>
        <sz val="9"/>
        <color rgb="FF555555"/>
        <rFont val="Verdana"/>
        <family val="2"/>
      </rPr>
      <t>Principais oportunidades:</t>
    </r>
    <r>
      <rPr>
        <sz val="9"/>
        <color rgb="FF555555"/>
        <rFont val="Verdana"/>
        <family val="2"/>
      </rPr>
      <t xml:space="preserve">
Tranformação cultural 
</t>
    </r>
    <r>
      <rPr>
        <b/>
        <sz val="9"/>
        <color rgb="FF555555"/>
        <rFont val="Verdana"/>
        <family val="2"/>
      </rPr>
      <t>Compromissos</t>
    </r>
    <r>
      <rPr>
        <sz val="9"/>
        <color rgb="FF555555"/>
        <rFont val="Verdana"/>
        <family val="2"/>
      </rPr>
      <t xml:space="preserve">
Contribuir para o posicionamento da Nexa como uma empresa engajada em sustentabilidade (ESG), bem como zelar por sua reputação perante seus públicos de interesse.</t>
    </r>
  </si>
  <si>
    <t xml:space="preserve">Transversal </t>
  </si>
  <si>
    <t>Inovação</t>
  </si>
  <si>
    <t>A inovação impulsiona nosso crescimento, performance e transformação sustentável. Ela viabiliza a descarbonização das operações, otimiza processos, fortalece a segurança e acelera nossa estratégia ESG. Conectamos nossas necessidades ao ecossistema global de inovação, buscando soluções tecnológicas que impulsionem nosso compromisso ambiental, social e de governança, sempre com viabilidade financeira e impacto positivo para o futuro</t>
  </si>
  <si>
    <t>Indicador</t>
  </si>
  <si>
    <t>Título do Indicador</t>
  </si>
  <si>
    <t>Localização</t>
  </si>
  <si>
    <t>GRI 201-2</t>
  </si>
  <si>
    <t>Implicações financeiras e outros riscos e oportunidades</t>
  </si>
  <si>
    <t>GRI 302-1</t>
  </si>
  <si>
    <t>Consumo de energia dentro da organização</t>
  </si>
  <si>
    <t>GRI 302-2</t>
  </si>
  <si>
    <t>Consumo de energia fora da organização</t>
  </si>
  <si>
    <t>GRI 302-3</t>
  </si>
  <si>
    <t>Taxa de intensidade energética</t>
  </si>
  <si>
    <t>GRI 302-4</t>
  </si>
  <si>
    <t>Redução do consumo de energia</t>
  </si>
  <si>
    <t>GRI 303-1</t>
  </si>
  <si>
    <t>Interações com a água como um recurso compartilhado</t>
  </si>
  <si>
    <t>GRI 303-2</t>
  </si>
  <si>
    <t>Gestão de impactos relacionados ao descarte de água</t>
  </si>
  <si>
    <t>GRI 303-3</t>
  </si>
  <si>
    <t xml:space="preserve">Captação de água </t>
  </si>
  <si>
    <t>GRI 303-4</t>
  </si>
  <si>
    <t>Descarte de água</t>
  </si>
  <si>
    <t>GRI 303-5</t>
  </si>
  <si>
    <t xml:space="preserve">Consumo de água </t>
  </si>
  <si>
    <t>GRI 304-3</t>
  </si>
  <si>
    <t xml:space="preserve">Habitats protegidos ou restaurados </t>
  </si>
  <si>
    <t>GRI 305-1</t>
  </si>
  <si>
    <t>Emissões diretas (Escopo 1) de gases de efeito estufa (GEE)</t>
  </si>
  <si>
    <t>GRI 305-2</t>
  </si>
  <si>
    <t xml:space="preserve">Emissões indiretas (Escopo 2) de gases de efeito estufa (GEE) </t>
  </si>
  <si>
    <t>GRI 305-3</t>
  </si>
  <si>
    <t>Outras emissões indiretas (Escopo 3) de gases de efeito estufa (GEE)</t>
  </si>
  <si>
    <t>GRI 305-4</t>
  </si>
  <si>
    <t>Intensidade de emissões de gases de efeito estufa (GEE)</t>
  </si>
  <si>
    <t>GRI 305-5</t>
  </si>
  <si>
    <t>Redução de emissões de gases de efeito estufa (GEE)</t>
  </si>
  <si>
    <t>GRI 305-7</t>
  </si>
  <si>
    <t>Emissões de NOx, SOx e outras emissões atmosféricas significativas</t>
  </si>
  <si>
    <t>GRI 306-1</t>
  </si>
  <si>
    <t>Geração de resíduos e impactos significativos relacionados a resíduos</t>
  </si>
  <si>
    <t>GRI 306-2</t>
  </si>
  <si>
    <t>Gestão de impactos significativos relacionados a resíduos</t>
  </si>
  <si>
    <t>GRI 306-3</t>
  </si>
  <si>
    <t>Resíduos gerados</t>
  </si>
  <si>
    <t>GRI 306-4</t>
  </si>
  <si>
    <t>Resíduos não destinados para disposição final</t>
  </si>
  <si>
    <t>GRI 306-5</t>
  </si>
  <si>
    <t>Resíduos destinados para disposição final</t>
  </si>
  <si>
    <t>GRI 14.4.3</t>
  </si>
  <si>
    <t>Gestão de impactos na biodiversidade</t>
  </si>
  <si>
    <t>GRI 14.4.4</t>
  </si>
  <si>
    <t xml:space="preserve">Idetificação de impactos na biodiversidade </t>
  </si>
  <si>
    <t>GRI 14.6.2</t>
  </si>
  <si>
    <t xml:space="preserve">Métodos de disposição de rejeitos utilizados </t>
  </si>
  <si>
    <t>GRI 14.6.3</t>
  </si>
  <si>
    <t>Estruturas de disposição de rejeitos da organização</t>
  </si>
  <si>
    <t>GRI 14.15.2</t>
  </si>
  <si>
    <t xml:space="preserve">Derramamentos significativos </t>
  </si>
  <si>
    <t>GRI 14.15.3</t>
  </si>
  <si>
    <t>Número de acidentes de seguranda de processo e seus impactos</t>
  </si>
  <si>
    <t>SASB EM-MM-110a.1</t>
  </si>
  <si>
    <t>Emissões globais brutas de escopo 1, porcentagem coberta pelos regulamentos de limitação de emissões</t>
  </si>
  <si>
    <t>SASB EM-MM-110a.2</t>
  </si>
  <si>
    <t xml:space="preserve">Discussão da estratégia de longo e curto prazo ou plano para gerenciar as emissões de Escopo 1, metas de redução de emissões e uma análise do desempenho em relação a essas metas </t>
  </si>
  <si>
    <t>SASB EM-MM-120a.1</t>
  </si>
  <si>
    <t xml:space="preserve">Emissões atmosféricas dos seguintes poluentes: (1) CO, (2) NOx (excluindo N2O), (3) SOx, (4) material particulado (PM10), (5) mercúrio (Hg), (6) chumbo (Pb), e (7) compostos orgânicos voláteis (COVs) </t>
  </si>
  <si>
    <t>SASB EM-MM-130a.1</t>
  </si>
  <si>
    <t xml:space="preserve">(1) energia total consumida, (2) porcentagem de eletricidade da rede, (3) porcentagem de energia renovável </t>
  </si>
  <si>
    <t>SASB EM-MM-140a.1</t>
  </si>
  <si>
    <t xml:space="preserve">(1) Total de água retirada, (2) total de água consumida, porcentagem de cada uma em regiões com Alto ou Extremamente Alto Estresse hídrico de linha de base </t>
  </si>
  <si>
    <t>SASB EM-MM-140a.2</t>
  </si>
  <si>
    <t xml:space="preserve">Número de incidentes de não conformidade associados com licenças, normas e regulamentos de qualidade da água </t>
  </si>
  <si>
    <t>SASB EM-MM-150a.4</t>
  </si>
  <si>
    <t>Peso total de resíduos não minerais gerados</t>
  </si>
  <si>
    <t>SASB EM-MM-150a.5</t>
  </si>
  <si>
    <t>Peso total de rejeitos produzidos</t>
  </si>
  <si>
    <t>SASB EM-MM-150a.6</t>
  </si>
  <si>
    <t>Peso total de estéril gerado</t>
  </si>
  <si>
    <t>SASB EM-MM-150a.7</t>
  </si>
  <si>
    <t>Peso total de resíduos perigosos gerados</t>
  </si>
  <si>
    <t>SASB EM-MM-150a.8</t>
  </si>
  <si>
    <t>Peso total de resíduos perigosos reciclados</t>
  </si>
  <si>
    <t>SASB EM-MM-150a.9</t>
  </si>
  <si>
    <t>Número de incidentes significativos associados a materiais perigosos e gestão de resíduos</t>
  </si>
  <si>
    <t>SASB EM-MM-150a.10</t>
  </si>
  <si>
    <t>Descrição das políticas e procedimentos de gerenciamento de resíduos e materiais perigosos para operações ativas e inativas</t>
  </si>
  <si>
    <t>SASB EM-MM-160a.1</t>
  </si>
  <si>
    <t>Descrição das políticas e práticas de gerenciamento ambiental para locais ativos</t>
  </si>
  <si>
    <t>SASB EM-MM-160a.2</t>
  </si>
  <si>
    <t>Porcentagem de locais de minas onde há drenagem ácida de rochas: (1) previsto ocorrer, (2) mitigado ativamente, e (3) em tratamento ou remediação</t>
  </si>
  <si>
    <t>SASB EM-MM-160a.3</t>
  </si>
  <si>
    <t xml:space="preserve">Porcentagem de (1) reservas provadas e (2) reservas prováveis em ou perto de locais com status de conservação protegido ou habitat de espécies ameaçadas </t>
  </si>
  <si>
    <t>SASB EM-MM-540a.1</t>
  </si>
  <si>
    <t>Tabela de inventário da instalação de armazenamento de rejeitos: (1) nome da instalação, (2) localização, (3) status de propriedade, (4) status operacional, (5) método de construção, (6) capacidade máxima de armazenamento permitida, (7) quantidade atual de rejeitos armazenados, (8) classificação de consequências, (9) data da revisão técnica independente mais recente, (10) descobertas materiais, (11) medidas de mitigação, (12) EPRP específico do local</t>
  </si>
  <si>
    <t>SASB EM-MM-540a.2</t>
  </si>
  <si>
    <t>Resumo dos sistemas de gerenciamento de rejeitos e estrutura de governança usada para monitorar e manter a estabilidade das instalações de armazenamento de rejeitos</t>
  </si>
  <si>
    <t>SASB EM-MM-540a.3</t>
  </si>
  <si>
    <t>Abordagem para o desenvolvimento de Planos de Preparação e Resposta a Emergências (EPRPs) para instalações de armazenamento de rejeitos</t>
  </si>
  <si>
    <t>GRI 201-2 (2016)</t>
  </si>
  <si>
    <r>
      <rPr>
        <b/>
        <sz val="10"/>
        <color rgb="FF555555"/>
        <rFont val="Verdana"/>
        <family val="2"/>
      </rPr>
      <t>Descrição:</t>
    </r>
    <r>
      <rPr>
        <sz val="10"/>
        <color rgb="FF555555"/>
        <rFont val="Verdana"/>
        <family val="2"/>
      </rPr>
      <t xml:space="preserve">  Implicações financeiras e outros riscos e oportunidades decorrentes de mudanças climáticas</t>
    </r>
  </si>
  <si>
    <t>i. descrição do risco e e oportunidade e sua classificação e ii. Descrição do impacto associado ao risco ou à oportunidade</t>
  </si>
  <si>
    <t>A Nexa enfrenta riscos climáticos classificados como físicos e de transição, ambos com potencial de impactar suas operações. Os riscos físicos incluem eventos climáticos extremos, como enchentes, deslizamentos de terra, incêndios florestais e mudanças nos padrões de chuva e temperatura, que podem comprometer a infraestrutura, interromper operações e reduzir a produtividade. Além disso, fenômenos como El Niño e La Niña têm historicamente causado impactos na região andina, onde a Nexa possui operações, podendo acarretar em dificuldades logísticas e perdas na cadeia de suprimentos. Já os riscos de transição estão relacionados a mudanças regulatórias e de mercado, como a adoção de políticas públicas para restrição de emissões, taxação de carbono e alterações nos padrões de demanda por metais. Esses fatores podem gerar custos adicionais e riscos reputacionais, caso a empresa não se adapte rapidamente às novas exigências ambientais e sociais. Por outro lado, a Nexa também identifica oportunidades relacionadas à transição climática, como o desenvolvimento de soluções de descarbonização, a ampliação do uso de combustíveis renováveis, o aumento da eficiência no uso de recursos e a possibilidade de geração de créditos de carbono, que podem não apenas reduzir impactos ambientais, mas também trazer benefícios financeiros e competitivos para a empresa.</t>
  </si>
  <si>
    <t xml:space="preserve">iii. Implicações financeiras  </t>
  </si>
  <si>
    <t>Os riscos climáticos podem gerar impactos financeiros significativos para a Nexa, especialmente antes da adoção de medidas mitigadoras. Eventos extremos podem causar danos à infraestrutura, interrupções na produção e custos adicionais com logística. Regulamentações ambientais mais rígidas, como a taxação de carbono, podem aumentar despesas e afetar a rentabilidade. No entanto, a transição para uma economia de baixo carbono também traz oportunidades financeiras, como a redução de custos operacionais com eficiência energética, o uso de fontes renováveis e a geração de créditos de carbono.</t>
  </si>
  <si>
    <t>iv. Métodos utilizados para gerencias riscos e oportunidades</t>
  </si>
  <si>
    <t xml:space="preserve">O gerenciamento dos riscos e oportunidades na Nexa é ralizado através de uma abordagem  baseada na ISO 31000 e no COSO ERM, com monitoramento e reavaliação anual dos riscos. A empresa implementa medidas como reforço da infraestrutura, planos de contingência e ações emergenciais para minimizar impactos físicos. </t>
  </si>
  <si>
    <t>GRI 302-1 (2016) / SASB EM-MM-130a.1</t>
  </si>
  <si>
    <r>
      <rPr>
        <b/>
        <sz val="10"/>
        <color rgb="FF555555"/>
        <rFont val="Verdana"/>
        <family val="2"/>
      </rPr>
      <t>Descrição:</t>
    </r>
    <r>
      <rPr>
        <sz val="10"/>
        <color rgb="FF555555"/>
        <rFont val="Verdana"/>
        <family val="2"/>
      </rPr>
      <t xml:space="preserve"> Consumo de energia dentro da organização</t>
    </r>
  </si>
  <si>
    <t>Ano</t>
  </si>
  <si>
    <t>Mineração</t>
  </si>
  <si>
    <t xml:space="preserve">Metalurgia </t>
  </si>
  <si>
    <t>Corporativos</t>
  </si>
  <si>
    <t>Renovável</t>
  </si>
  <si>
    <t>Não renovável</t>
  </si>
  <si>
    <t>Total</t>
  </si>
  <si>
    <t>Nota:</t>
  </si>
  <si>
    <r>
      <t xml:space="preserve">Nota: </t>
    </r>
    <r>
      <rPr>
        <sz val="10"/>
        <color rgb="FF555555"/>
        <rFont val="Verdana"/>
        <family val="2"/>
      </rPr>
      <t>Em 2024, consumimos 12.443.188 GJ de Energia Elétrica, sendo 98.39% desse total de energia renovável.</t>
    </r>
  </si>
  <si>
    <t>GRI 302-2 (2016)</t>
  </si>
  <si>
    <r>
      <rPr>
        <b/>
        <sz val="10"/>
        <color rgb="FF555555"/>
        <rFont val="Verdana"/>
        <family val="2"/>
      </rPr>
      <t>Descrição:</t>
    </r>
    <r>
      <rPr>
        <sz val="10"/>
        <color rgb="FF555555"/>
        <rFont val="Verdana"/>
        <family val="2"/>
      </rPr>
      <t xml:space="preserve"> Consumo de energia fora da organização</t>
    </r>
  </si>
  <si>
    <r>
      <rPr>
        <b/>
        <sz val="10"/>
        <color rgb="FF555555"/>
        <rFont val="Verdana"/>
        <family val="2"/>
      </rPr>
      <t>Nota</t>
    </r>
    <r>
      <rPr>
        <sz val="10"/>
        <color rgb="FF555555"/>
        <rFont val="Verdana"/>
        <family val="2"/>
      </rPr>
      <t xml:space="preserve">: em 2022, alguns transportes marítimos eram alocados no corporativo. Além disso, como o levantamento do escopo 3 ainda estava em andamento, considerávamos viagens a negócio como material. Após o estudo do escopo 3 e ampliação do atendimento, passamos a descartar por não ser representativo dentro da companhia. </t>
    </r>
  </si>
  <si>
    <t>Consumo de energia</t>
  </si>
  <si>
    <t>Fonte de energia</t>
  </si>
  <si>
    <t>Eletricidade</t>
  </si>
  <si>
    <t>Óleo Diesel</t>
  </si>
  <si>
    <t>Gás Natural</t>
  </si>
  <si>
    <t>Carvão e coque</t>
  </si>
  <si>
    <t>Outros Óleos</t>
  </si>
  <si>
    <t>Comb. Renováveis</t>
  </si>
  <si>
    <t>Óleos de Navegação</t>
  </si>
  <si>
    <t>Outros Gases</t>
  </si>
  <si>
    <t>Outros Combustíveis Líquidos</t>
  </si>
  <si>
    <t>vínculo</t>
  </si>
  <si>
    <t>índice</t>
  </si>
  <si>
    <t xml:space="preserve">Matriz Energética </t>
  </si>
  <si>
    <t>Energia Elétrica Renovável</t>
  </si>
  <si>
    <t>Diesel</t>
  </si>
  <si>
    <t>Etanol</t>
  </si>
  <si>
    <t>Querosene</t>
  </si>
  <si>
    <t xml:space="preserve">Biomassa </t>
  </si>
  <si>
    <t>GLP</t>
  </si>
  <si>
    <t>Biodiesel</t>
  </si>
  <si>
    <t>Oleo combustivel</t>
  </si>
  <si>
    <t>Gasolina</t>
  </si>
  <si>
    <t>Gas natural</t>
  </si>
  <si>
    <t>Coque</t>
  </si>
  <si>
    <t>Oleo lubrificante</t>
  </si>
  <si>
    <t>Energia Elétrica Não Renovável</t>
  </si>
  <si>
    <t>GRI 302-3 (2016)</t>
  </si>
  <si>
    <r>
      <rPr>
        <b/>
        <sz val="10"/>
        <color rgb="FF555555"/>
        <rFont val="Verdana"/>
        <family val="2"/>
      </rPr>
      <t>Descrição:</t>
    </r>
    <r>
      <rPr>
        <sz val="10"/>
        <color rgb="FF555555"/>
        <rFont val="Verdana"/>
        <family val="2"/>
      </rPr>
      <t xml:space="preserve"> Taxa de intensidade energética</t>
    </r>
  </si>
  <si>
    <t xml:space="preserve">27,30 GJ/ toneladas de Zn e Ox de zinco vendido </t>
  </si>
  <si>
    <t xml:space="preserve">40, 17 GJ/ toneladas de Zn e Ox de zinco vendido </t>
  </si>
  <si>
    <t xml:space="preserve">32,45 GJ / toneladas de Zn metálico e Ox de Zinco disponível para venda </t>
  </si>
  <si>
    <t>GRI 302-4 (2016)</t>
  </si>
  <si>
    <r>
      <rPr>
        <b/>
        <sz val="10"/>
        <color rgb="FF555555"/>
        <rFont val="Verdana"/>
        <family val="2"/>
      </rPr>
      <t>Descrição:</t>
    </r>
    <r>
      <rPr>
        <sz val="10"/>
        <color rgb="FF555555"/>
        <rFont val="Verdana"/>
        <family val="2"/>
      </rPr>
      <t xml:space="preserve"> Redução do consumo de energia</t>
    </r>
  </si>
  <si>
    <t>4.928.313 GJ referente à paradas parciais em um forno em Juiz de Fora e desmobilização de Morro Agudo</t>
  </si>
  <si>
    <t>GRI 303-1 (2018)</t>
  </si>
  <si>
    <r>
      <rPr>
        <b/>
        <sz val="10"/>
        <color rgb="FF555555"/>
        <rFont val="Verdana"/>
        <family val="2"/>
      </rPr>
      <t>Descrição:</t>
    </r>
    <r>
      <rPr>
        <sz val="10"/>
        <color rgb="FF555555"/>
        <rFont val="Verdana"/>
        <family val="2"/>
      </rPr>
      <t xml:space="preserve"> Interações com a água como um recurso compartilhado</t>
    </r>
  </si>
  <si>
    <t xml:space="preserve">Resposta </t>
  </si>
  <si>
    <t>A água é um recurso essencial para as operações da organização, sendo utilizada em diversas etapas dos processos industriais e de mineração, incluindo beneficiamento mineral, hidrometalurgia do zinco, perfuração, umectação de vias, irrigação de jardins, consumo humano e lavagem de equipamentos. A captação ocorre de diferentes fontes hídricas superficiais e subterrâneas, como os rios São Francisco e Santa Catarina, o Ribeirão Espírito Santo, o Córrego Arrainha, e barragens como a Aroeira, no Brasil, e, no Peru, especificamente, retiramos água do mar em Cerro Lindo, evitando conflitos pela água em uma região de estresse hídrico.  Todas as captações são regulamentadas por outorgas dos órgãos ambientais competentes. Parte da água captada é tratada e direcionada ao consumo humano, enquanto a água bruta é amplamente utilizada em processos industriais.
Utilizamos sistemas de tratamento de efluentes, como estações de tratamento físico-químico, wetlands construídos, bacias de decantação e barragens. Esses sistemas têm como objetivo remover sólidos e precipitar metais pesados, garantindo que o descarte em corpos hídricos ocorra conforme a legislação vigente. O efluente sanitário também é tratado e, em alguns casos, reutilizado, como na irrigação de jardins.
Os impactos ambientais relacionados à água são monitorados continuamente por meio de estudos específicos, como EIAs, investigações de áreas contaminadas, geofísica e traçadores. Um dos principais impactos identificados está relacionado ao rebaixamento do lençol freático na unidade de Vazante, que tem provocado secamento de nascentes e redução da disponibilidade hídrica em trechos do rio Santa Catarina. Para tratar essas questões, a empresa firmou termo de compromisso com o Ministério Público e realiza estudos técnicos em parceria com o Instituto de Pesquisas Tecnológicas (IPT), com foco em compreender, mitigar e recuperar os danos ambientais.
A gestão da água é conduzida de forma criteriosa, com controle de captações e lançamentos, respeitando os limites estabelecidos em outorgas. Além disso, a organização mantém diálogo constante com órgãos ambientais, comunidades locais e instituições técnicas, promovendo também iniciativas de educação ambiental, como o projeto “Gente Cuidando das Águas”, que visa à conscientização e à proteção de nascentes. Embora não haja informações específicas sobre metas formais relacionadas à água, os compromissos firmados e as ações executadas indicam um direcionamento para o uso responsável e sustentável do recurso.</t>
  </si>
  <si>
    <t>GRI 303-2 (2018)</t>
  </si>
  <si>
    <r>
      <rPr>
        <b/>
        <sz val="10"/>
        <color rgb="FF555555"/>
        <rFont val="Verdana"/>
        <family val="2"/>
      </rPr>
      <t>Descrição:</t>
    </r>
    <r>
      <rPr>
        <sz val="10"/>
        <color rgb="FF555555"/>
        <rFont val="Verdana"/>
        <family val="2"/>
      </rPr>
      <t xml:space="preserve"> Gestão de impactos relacionados ao descarte de água</t>
    </r>
  </si>
  <si>
    <t>Todas as unidades operacionais seguem rigorosamente os limites legais para o lançamento de efluentes, conforme licenças ambientais e legislações locais e nacionais vigentes. A gestão dos impactos é feita por meio de estações de tratamento e monitoramentos regulares, assegurando que os efluentes atendam aos padrões estabelecidos antes do descarte.
No Brasil, são adotadas normas como a Resolução CONAMA nº 430/2011 e a DN COPAM/CERH nº 08/2022, sendo sempre considerado o limite mais restritivo. Os parâmetros como pH, Cd, Zn e Mn são monitorados interna e externamente. Unidades como Três Marias e Aripuanã possuem estações de tratamento e pontos de descarte licenciados, com corpos hídricos classificados como Classe 2.
Em Cerro Lindo (Peru), o lançamento segue os Limites Máximos Permissíveis do D.S. N° 010-2010-MINAM, com monitoramento mensal por laboratório externo. A água tratada é direcionada a uma poza artificial utilizada para irrigação, conforme autorizado pelas autoridades locais.
Nenhuma unidade realiza descarte sem requisitos legais definidos. Além disso, as operações consideram os perfis dos corpos hídricos receptores e atuam na mitigação de impactos, com iniciativas como a recuperação de nascentes e educação ambiental junto às comunidades.</t>
  </si>
  <si>
    <t>GRI 303-3 (2018) / SASB - EM-MM-140a.1</t>
  </si>
  <si>
    <r>
      <rPr>
        <b/>
        <sz val="10"/>
        <color rgb="FF555555"/>
        <rFont val="Verdana"/>
        <family val="2"/>
      </rPr>
      <t>Descrição:</t>
    </r>
    <r>
      <rPr>
        <sz val="10"/>
        <color rgb="FF555555"/>
        <rFont val="Verdana"/>
        <family val="2"/>
      </rPr>
      <t xml:space="preserve"> Captação de água </t>
    </r>
  </si>
  <si>
    <t>Fontes de Captação</t>
  </si>
  <si>
    <t>Metalurgia</t>
  </si>
  <si>
    <t>Volume (ML) &lt;= 1.000 mg/L (SDT)</t>
  </si>
  <si>
    <t>Volume (ML) &gt; 1.000 mg/L (SDT)</t>
  </si>
  <si>
    <t xml:space="preserve">Total (ML) </t>
  </si>
  <si>
    <t>Total (ML)</t>
  </si>
  <si>
    <t>Águas superficiais (Rios, córregos e lagos)</t>
  </si>
  <si>
    <t>Água subterrânea (Lençóis Freáticos, Poços e rebaixamento de mina)</t>
  </si>
  <si>
    <t>Água pluvial coletada e armazenada diretamente pela organização</t>
  </si>
  <si>
    <t>Água do Mar</t>
  </si>
  <si>
    <t>Água produzida (água contida em minérios e concentrados)</t>
  </si>
  <si>
    <t>Água de terceiro (fornecido por concessionárias e fornecedores)</t>
  </si>
  <si>
    <t>Total de água retirada e utilizada por fonte</t>
  </si>
  <si>
    <t>Aripuanã</t>
  </si>
  <si>
    <t>Atacocha</t>
  </si>
  <si>
    <t>Cajamarquilla</t>
  </si>
  <si>
    <t>Cerro Lindo</t>
  </si>
  <si>
    <t>El Porvenir</t>
  </si>
  <si>
    <t>Juiz de Fora</t>
  </si>
  <si>
    <t xml:space="preserve">Três Marias </t>
  </si>
  <si>
    <t>Notas Não há captação em áreas com escassez hídrica</t>
  </si>
  <si>
    <t>Vazante</t>
  </si>
  <si>
    <t>GRI 303-4 (2018)</t>
  </si>
  <si>
    <r>
      <rPr>
        <b/>
        <sz val="10"/>
        <color rgb="FF555555"/>
        <rFont val="Verdana"/>
        <family val="2"/>
      </rPr>
      <t>Descrição:</t>
    </r>
    <r>
      <rPr>
        <sz val="10"/>
        <color rgb="FF555555"/>
        <rFont val="Verdana"/>
        <family val="2"/>
      </rPr>
      <t xml:space="preserve"> Descarte de água</t>
    </r>
  </si>
  <si>
    <t>Segmentação do descarte por corpos hídricos</t>
  </si>
  <si>
    <t>Água subterrânea (infiltração no solo)</t>
  </si>
  <si>
    <t>Tratamento terceirizado (concessionárias, governamentais e outros)</t>
  </si>
  <si>
    <t>Total de água descartada em corpos hídricos</t>
  </si>
  <si>
    <t>GRI 303-5 (2018)</t>
  </si>
  <si>
    <r>
      <rPr>
        <b/>
        <sz val="10"/>
        <color rgb="FF555555"/>
        <rFont val="Verdana"/>
        <family val="2"/>
      </rPr>
      <t>Descrição:</t>
    </r>
    <r>
      <rPr>
        <sz val="10"/>
        <color rgb="FF555555"/>
        <rFont val="Verdana"/>
        <family val="2"/>
      </rPr>
      <t xml:space="preserve"> Consumo de água</t>
    </r>
  </si>
  <si>
    <t>9.840,94 ML consumidos em nossas operações</t>
  </si>
  <si>
    <t>14.763,17 ML consumidos</t>
  </si>
  <si>
    <r>
      <rPr>
        <b/>
        <sz val="9"/>
        <color rgb="FF555555"/>
        <rFont val="Verdana"/>
        <family val="2"/>
      </rPr>
      <t>Notas:</t>
    </r>
    <r>
      <rPr>
        <sz val="9"/>
        <color rgb="FF555555"/>
        <rFont val="Verdana"/>
        <family val="2"/>
      </rPr>
      <t xml:space="preserve"> Em 2024 ajustamos a metodologia de consumo, excluindo perdas e águas retida em produtos do cálculo do consumo. Devido a isso, há variação entre os anos. </t>
    </r>
  </si>
  <si>
    <t>GRI 304-3 (2016)</t>
  </si>
  <si>
    <r>
      <rPr>
        <b/>
        <sz val="10"/>
        <color rgb="FF555555"/>
        <rFont val="Verdana"/>
        <family val="2"/>
      </rPr>
      <t>Descrição:</t>
    </r>
    <r>
      <rPr>
        <sz val="10"/>
        <color rgb="FF555555"/>
        <rFont val="Verdana"/>
        <family val="2"/>
      </rPr>
      <t xml:space="preserve"> Habitats protegidos ou restaurados</t>
    </r>
  </si>
  <si>
    <t xml:space="preserve">Biomas </t>
  </si>
  <si>
    <t>Áreas restauradas e protegidas (em ha)</t>
  </si>
  <si>
    <t>Amazônia</t>
  </si>
  <si>
    <t>17,09</t>
  </si>
  <si>
    <t>Cerrado</t>
  </si>
  <si>
    <t>20,02</t>
  </si>
  <si>
    <t xml:space="preserve">Mata Atlântica </t>
  </si>
  <si>
    <t xml:space="preserve">Outros </t>
  </si>
  <si>
    <t>nota: Outros corresponde à biomas das unidades peruanas, Cerro Lindo, El Porvenir, Atacocha e Cajamarquilla e passaram a ser consideradas a partir de 2024</t>
  </si>
  <si>
    <t>GRI 305-1 (2016)  e  SASB EM-MM-110a.1</t>
  </si>
  <si>
    <r>
      <rPr>
        <b/>
        <sz val="10"/>
        <color rgb="FF555555"/>
        <rFont val="Verdana"/>
        <family val="2"/>
      </rPr>
      <t xml:space="preserve">Descrição GRI: </t>
    </r>
    <r>
      <rPr>
        <sz val="10"/>
        <color rgb="FF555555"/>
        <rFont val="Verdana"/>
        <family val="2"/>
      </rPr>
      <t>Emissões diretas (Escopo 1) de gases de efeito estufa (GEE)</t>
    </r>
  </si>
  <si>
    <r>
      <rPr>
        <b/>
        <sz val="10"/>
        <color rgb="FF555555"/>
        <rFont val="Verdana"/>
        <family val="2"/>
      </rPr>
      <t xml:space="preserve">Descrição SASB: </t>
    </r>
    <r>
      <rPr>
        <sz val="10"/>
        <color rgb="FF555555"/>
        <rFont val="Verdana"/>
        <family val="2"/>
      </rPr>
      <t>Emissões globais brutas de escopo 1, porcentagem coberta pelos regulamentos de limitação de emissões</t>
    </r>
  </si>
  <si>
    <t>Emissões diretas de GEE</t>
  </si>
  <si>
    <t>Emissões totais</t>
  </si>
  <si>
    <t>Emissões biogênicas</t>
  </si>
  <si>
    <t>Emissões por queimada¹</t>
  </si>
  <si>
    <t>Corporativo</t>
  </si>
  <si>
    <r>
      <rPr>
        <b/>
        <sz val="9"/>
        <color rgb="FF555555"/>
        <rFont val="Verdana"/>
        <family val="2"/>
      </rPr>
      <t>Notas:</t>
    </r>
    <r>
      <rPr>
        <sz val="9"/>
        <color rgb="FF555555"/>
        <rFont val="Verdana"/>
        <family val="2"/>
      </rPr>
      <t xml:space="preserve"> As emissões de queimadas, apesar de não entrar na contabilização das emissões totais da Nexa, foram contabilizadas de maneira consolidada, em detrimento do cenário de 2024, onde incendios florestais foram vistos em grande parte do território nacional e atingiu áreas adjacentes às unidades. 
Utiliza-se a metodologia do GHG Protocol para a contabilização das emissões. Especificamente no Peru, onde não há um programa local, utilizou-se fatores de emissão de acordo com referências locais. </t>
    </r>
  </si>
  <si>
    <t>GRI 305-2 (2016)</t>
  </si>
  <si>
    <r>
      <rPr>
        <b/>
        <sz val="10"/>
        <color rgb="FF555555"/>
        <rFont val="Verdana"/>
        <family val="2"/>
      </rPr>
      <t xml:space="preserve">Descrição: </t>
    </r>
    <r>
      <rPr>
        <sz val="10"/>
        <color rgb="FF555555"/>
        <rFont val="Verdana"/>
        <family val="2"/>
      </rPr>
      <t>Emissões indiretas (Escopo 2) de gases de efeito estufa (GEE) 
provenientes da aquisição de energia</t>
    </r>
  </si>
  <si>
    <t>Emissões indiretas de GEE provenientes da aquisição de energia</t>
  </si>
  <si>
    <t>Location-based</t>
  </si>
  <si>
    <t>Market-based</t>
  </si>
  <si>
    <t>0,4 milhões de tCO2e</t>
  </si>
  <si>
    <t>GRI 305-3 (2016)</t>
  </si>
  <si>
    <r>
      <rPr>
        <b/>
        <sz val="10"/>
        <color rgb="FF555555"/>
        <rFont val="Verdana"/>
        <family val="2"/>
      </rPr>
      <t xml:space="preserve">Descrição: </t>
    </r>
    <r>
      <rPr>
        <sz val="10"/>
        <color rgb="FF555555"/>
        <rFont val="Verdana"/>
        <family val="2"/>
      </rPr>
      <t>Outras emissões indiretas (Escopo 3) de gases de efeito estufa (GEE)</t>
    </r>
  </si>
  <si>
    <t>Outras emissões indiretas de GEE</t>
  </si>
  <si>
    <r>
      <rPr>
        <b/>
        <sz val="9"/>
        <color rgb="FF555555"/>
        <rFont val="Verdana"/>
        <family val="2"/>
      </rPr>
      <t>Notas:</t>
    </r>
    <r>
      <rPr>
        <sz val="9"/>
        <color rgb="FF555555"/>
        <rFont val="Verdana"/>
        <family val="2"/>
      </rPr>
      <t xml:space="preserve"> Abordagem de consolidação com base em controle operacional.
A Norma adotada é o GHG Protocol Corporate Value Chain (Scope 3) Standard. O cálculo leva em consideração as categorias de 1 a 15, sendo a categoria mais representativa a 10 (Processamento de produtos vendidos). A contabilização dessas categorias iniciou-se em 2023, justificando o desvio entre os anos. </t>
    </r>
  </si>
  <si>
    <t>GRI 305-4 (2016)</t>
  </si>
  <si>
    <r>
      <rPr>
        <b/>
        <sz val="10"/>
        <color rgb="FF555555"/>
        <rFont val="Verdana"/>
        <family val="2"/>
      </rPr>
      <t xml:space="preserve">Descrição: </t>
    </r>
    <r>
      <rPr>
        <sz val="10"/>
        <color rgb="FF555555"/>
        <rFont val="Verdana"/>
        <family val="2"/>
      </rPr>
      <t>Intensidade de emissões de gases de efeito estufa (GEE)</t>
    </r>
  </si>
  <si>
    <r>
      <t>0.49 tCO</t>
    </r>
    <r>
      <rPr>
        <sz val="8"/>
        <color rgb="FF555555"/>
        <rFont val="Verdana"/>
        <family val="2"/>
      </rPr>
      <t xml:space="preserve">2e por toneladas de Zinco metálico e Óxido de Zinco disponível para venda </t>
    </r>
  </si>
  <si>
    <r>
      <t>0.44 tCO</t>
    </r>
    <r>
      <rPr>
        <sz val="8"/>
        <color rgb="FF555555"/>
        <rFont val="Verdana"/>
        <family val="2"/>
      </rPr>
      <t xml:space="preserve">2e por toneladas de Zinco metálico e Óxido de Zinco disponível para venda </t>
    </r>
  </si>
  <si>
    <r>
      <t>0.40 tCO</t>
    </r>
    <r>
      <rPr>
        <sz val="8"/>
        <color rgb="FF555555"/>
        <rFont val="Verdana"/>
        <family val="2"/>
      </rPr>
      <t xml:space="preserve">2e por toneladas de Zinco metálico e Óxido de Zinco disponível para venda </t>
    </r>
  </si>
  <si>
    <r>
      <rPr>
        <b/>
        <sz val="9"/>
        <color rgb="FF555555"/>
        <rFont val="Verdana"/>
        <family val="2"/>
      </rPr>
      <t xml:space="preserve">Nota: </t>
    </r>
    <r>
      <rPr>
        <sz val="9"/>
        <color rgb="FF555555"/>
        <rFont val="Verdana"/>
        <family val="2"/>
      </rPr>
      <t>considera-se escopo 1 e 2 para cálculo de intensidade de emissão</t>
    </r>
  </si>
  <si>
    <t>GRI 305-5 (2016)</t>
  </si>
  <si>
    <r>
      <rPr>
        <b/>
        <sz val="10"/>
        <color rgb="FF555555"/>
        <rFont val="Verdana"/>
        <family val="2"/>
      </rPr>
      <t xml:space="preserve">Descrição: </t>
    </r>
    <r>
      <rPr>
        <sz val="10"/>
        <color rgb="FF555555"/>
        <rFont val="Verdana"/>
        <family val="2"/>
      </rPr>
      <t>Redução de emissões de gases de efeito estufa (GEE)</t>
    </r>
  </si>
  <si>
    <t>aumento de 37.460.21 tCO2e</t>
  </si>
  <si>
    <t>redução de 21.814.47 tCO2e</t>
  </si>
  <si>
    <r>
      <rPr>
        <b/>
        <sz val="9"/>
        <color rgb="FF555555"/>
        <rFont val="Verdana"/>
        <family val="2"/>
      </rPr>
      <t>Notas:</t>
    </r>
    <r>
      <rPr>
        <sz val="9"/>
        <color rgb="FF555555"/>
        <rFont val="Verdana"/>
        <family val="2"/>
      </rPr>
      <t xml:space="preserve"> Não consideramos escopo 3 para requisitos de cálculo</t>
    </r>
  </si>
  <si>
    <t>GRI 305-7 (2016)  e  SASB EM-MM-120a.1</t>
  </si>
  <si>
    <r>
      <rPr>
        <b/>
        <sz val="10"/>
        <color rgb="FF555555"/>
        <rFont val="Verdana"/>
        <family val="2"/>
      </rPr>
      <t xml:space="preserve">Descrição GRI: </t>
    </r>
    <r>
      <rPr>
        <sz val="10"/>
        <color rgb="FF555555"/>
        <rFont val="Verdana"/>
        <family val="2"/>
      </rPr>
      <t>Emissões de NOX, SOX e outras emissões atmosféricas significativas</t>
    </r>
  </si>
  <si>
    <r>
      <rPr>
        <b/>
        <sz val="10"/>
        <color rgb="FF555555"/>
        <rFont val="Verdana"/>
        <family val="2"/>
      </rPr>
      <t xml:space="preserve">Descrição SASB: </t>
    </r>
    <r>
      <rPr>
        <sz val="10"/>
        <color rgb="FF555555"/>
        <rFont val="Verdana"/>
        <family val="2"/>
      </rPr>
      <t>Emissões atmosféricas dos seguintes poluentes: (1) CO, (2) NOx (excluindo N2O), (3) SOx, (4) material particulado (PM10), (5) mercúrio (Hg), (6) chumbo (Pb), e (7) compostos orgânicos voláteis (COVs)</t>
    </r>
  </si>
  <si>
    <t>Emissões atmosféricas</t>
  </si>
  <si>
    <t>NOx</t>
  </si>
  <si>
    <t>SOx</t>
  </si>
  <si>
    <t>Material Particulado</t>
  </si>
  <si>
    <t>Monóxido de Carbono</t>
  </si>
  <si>
    <r>
      <t xml:space="preserve">Nota: </t>
    </r>
    <r>
      <rPr>
        <sz val="9"/>
        <color rgb="FF555555"/>
        <rFont val="Verdana"/>
        <family val="2"/>
      </rPr>
      <t>Metodologia de cálculo baseada nas normas nacionais Brasileiras (CONAMA) e Peruana</t>
    </r>
  </si>
  <si>
    <t>GRI 306-1 (2020)</t>
  </si>
  <si>
    <r>
      <rPr>
        <b/>
        <sz val="10"/>
        <color rgb="FF555555"/>
        <rFont val="Verdana"/>
        <family val="2"/>
      </rPr>
      <t xml:space="preserve">Descrição: </t>
    </r>
    <r>
      <rPr>
        <sz val="10"/>
        <color rgb="FF555555"/>
        <rFont val="Verdana"/>
        <family val="2"/>
      </rPr>
      <t>Geração de resíduos e impactos significativos relacionados a resíduos</t>
    </r>
  </si>
  <si>
    <t>A gestão de resíduos nas unidades da Nexa Resources é conduzida de forma integrada e alinhada à legislação ambiental vigente, às melhores práticas do setor e aos princípios da economia circular. Cada unidade operacional possui procedimentos específicos para o gerenciamento de resíduos, como o Programa de Gestão Integrado de Resíduos Sólidos (PGRS), que orienta todas as etapas do processo – desde a segregação na fonte, classificação, armazenamento temporário e transporte, até a destinação final ambientalmente adequada. Na Unidade Vazante, os resíduos industriais são classificados por área geradora e controlados em documentos internos que garantem a rastreabilidade e o cumprimento dos requisitos legais. Os principais resíduos gerados são minero-metalúrgicos, como estéril e rejeitos, que são cuidadosamente monitorados através de sistemas como o SIGDEP e submetidos a avaliações de estabilidade e segurança com apoio de consultorias externas. A estrutura crítica de rejeitos, como a Barragem Aroeira, conta com planos de emergência (PAEBM), sistemas de alerta automatizados, auditorias regulares e engajamento com a comunidade local. Em outras unidades, há foco em ações de prevenção e valorização dos resíduos, com campanhas internas de conscientização, reciclagem, transformação de resíduos orgânicos em composto e destinação final com operadores licenciados. Os riscos associados ao transporte de produtos químicos, resíduos e concentrados também são mapeados e controlados, com planos de resposta a emergências documentados e auditados. A Nexa mantém seu compromisso com a melhoria contínua, buscando reduzir a geração de resíduos, ampliar a valorização e fortalecer os controles operacionais e preventivos em toda a cadeia de gestão</t>
  </si>
  <si>
    <t>GRI 306-2 (2020)</t>
  </si>
  <si>
    <r>
      <rPr>
        <b/>
        <sz val="10"/>
        <color rgb="FF555555"/>
        <rFont val="Verdana"/>
        <family val="2"/>
      </rPr>
      <t xml:space="preserve">Descrição: </t>
    </r>
    <r>
      <rPr>
        <sz val="10"/>
        <color rgb="FF555555"/>
        <rFont val="Verdana"/>
        <family val="2"/>
      </rPr>
      <t xml:space="preserve"> Gestão de impactos significativos relacionados a resíduos</t>
    </r>
  </si>
  <si>
    <t>A Nexa Resources adota uma abordagem estruturada e proativa na mitigação dos impactos associados aos resíduos gerados em suas operações, considerando os riscos reais e potenciais desde a geração até a destinação final. Cada unidade operacional possui procedimentos próprios de gestão, alinhados à legislação vigente, ao tipo de resíduo e ao contexto local.
Na Unidade Vazante, o Programa de Gestão Integrado de Resíduos Sólidos estabelece diretrizes claras para o gerenciamento de resíduos industriais, com foco no correto manuseio, segregação, classificação e destinação, visando minimizar os riscos à saúde e ao meio ambiente. Em Três Marias, a valorização de resíduos de menor geração e subprodutos sem rota tecnológica anterior contribuiu para o aumento da vida útil do Depósito de Rejeitos Murici (DRM) e agregou valor ambiental e econômico ao processo. Em Juiz de Fora, a unidade se destaca na reciclagem de zinco a partir de matérias-primas alternativas e na simbiose industrial, promovendo o reaproveitamento de resíduos e subprodutos como jarosita, cimento de cobre e lodo via processos internos.
Nas operações do Peru, as unidades de Cerro Lindo, Pasco e Cajamarquilla mantêm processos robustos de controle e rastreabilidade dos resíduos, com verificação documental diária, elaboração de certificados de disposição e valorização, além de atuação conjunta com empresas especializadas na gestão, transporte e destinação ambientalmente adequada. A gestão de resíduos perigosos valorizados e a transformação de resíduos orgânicos em composto reforçam o compromisso com a redução de impactos ambientais.</t>
  </si>
  <si>
    <t>GRI 306-3 (2020) / SASB - EM-MM-150a.4</t>
  </si>
  <si>
    <r>
      <rPr>
        <b/>
        <sz val="10"/>
        <color rgb="FF555555"/>
        <rFont val="Verdana"/>
        <family val="2"/>
      </rPr>
      <t xml:space="preserve">Descrição GRI: </t>
    </r>
    <r>
      <rPr>
        <sz val="10"/>
        <color rgb="FF555555"/>
        <rFont val="Verdana"/>
        <family val="2"/>
      </rPr>
      <t>Resíduos gerados</t>
    </r>
  </si>
  <si>
    <r>
      <rPr>
        <b/>
        <sz val="10"/>
        <color rgb="FF555555"/>
        <rFont val="Verdana"/>
        <family val="2"/>
      </rPr>
      <t xml:space="preserve">Descrição SASB: </t>
    </r>
    <r>
      <rPr>
        <sz val="10"/>
        <color rgb="FF555555"/>
        <rFont val="Verdana"/>
        <family val="2"/>
      </rPr>
      <t xml:space="preserve">Resíduos não minerais gerados </t>
    </r>
  </si>
  <si>
    <r>
      <t xml:space="preserve">Volume de Resíduos Gerados </t>
    </r>
    <r>
      <rPr>
        <sz val="11"/>
        <color theme="0"/>
        <rFont val="Verdana"/>
        <family val="2"/>
      </rPr>
      <t>( toneladas)</t>
    </r>
  </si>
  <si>
    <t>Perigosos</t>
  </si>
  <si>
    <t>Não Perigosos</t>
  </si>
  <si>
    <r>
      <rPr>
        <b/>
        <sz val="10"/>
        <color rgb="FF555555"/>
        <rFont val="Verdana"/>
        <family val="2"/>
      </rPr>
      <t>Nota:</t>
    </r>
    <r>
      <rPr>
        <sz val="10"/>
        <color rgb="FF555555"/>
        <rFont val="Verdana"/>
        <family val="2"/>
      </rPr>
      <t xml:space="preserve"> A diferença entre os residuos gerados e destinados ou reaproveitados é devido à compra de 6.145.35 toneladas de cinzas que são tratadas em Três Marias</t>
    </r>
  </si>
  <si>
    <t>GRI 306-4 e GRI 306-5 (2020)</t>
  </si>
  <si>
    <r>
      <rPr>
        <b/>
        <sz val="10"/>
        <color rgb="FF555555"/>
        <rFont val="Verdana"/>
        <family val="2"/>
      </rPr>
      <t xml:space="preserve">Descrição GRI 306-4: </t>
    </r>
    <r>
      <rPr>
        <sz val="10"/>
        <color rgb="FF555555"/>
        <rFont val="Verdana"/>
        <family val="2"/>
      </rPr>
      <t>Resíduos não destinados para disposição final</t>
    </r>
  </si>
  <si>
    <r>
      <rPr>
        <b/>
        <sz val="10"/>
        <color rgb="FF555555"/>
        <rFont val="Verdana"/>
        <family val="2"/>
      </rPr>
      <t xml:space="preserve">Descrição GRI 306-5: </t>
    </r>
    <r>
      <rPr>
        <sz val="10"/>
        <color rgb="FF555555"/>
        <rFont val="Verdana"/>
        <family val="2"/>
      </rPr>
      <t>Resíduos destinados para disposição final</t>
    </r>
  </si>
  <si>
    <t>Disposição e destinação (toneladas)</t>
  </si>
  <si>
    <t>Recuperação / Reciclagem / Reuso</t>
  </si>
  <si>
    <t>Disposição final</t>
  </si>
  <si>
    <t xml:space="preserve">Nota: Os resíduos não destinados (tratados e reutilizados) são tratados dentro e fora da organização. Ainda, a Nexa faz reciclagem interna de cinzas que não são geradas dentro da própria operação. Em 2024 foram 6.145,352 toneladas de cinzas recicladas internamente. O formato de coleta foi ajustado a partir de 2023, desta forma, os dados históricos estão disponíveis desde então. </t>
  </si>
  <si>
    <t xml:space="preserve">GRI - 14.4.3 </t>
  </si>
  <si>
    <r>
      <t xml:space="preserve">Descrição GRI 14 Mineração - 14.4.3 - </t>
    </r>
    <r>
      <rPr>
        <sz val="10"/>
        <color rgb="FF555555"/>
        <rFont val="Verdana"/>
        <family val="2"/>
      </rPr>
      <t>Gestão dos impactos na biodiversidade</t>
    </r>
  </si>
  <si>
    <t>A Nexa gerencia os impactos na biodiversidade ao longo de todo o ciclo de vida de seus empreendimentos por meio de seu Plano de Controle Ambiental (PCA), que contempla ações desde o planejamento até o fechamento das operações. Entre os programas destacados estão: recuperação de áreas degradadas, controle de emissões atmosféricas, gestão e monitoramento de recursos hídricos, controle de processos erosivos, gestão de resíduos sólidos, monitoramento da qualidade do ar, educação ambiental e gestão de emergências. Ações específicas também são adotadas, como a implantação de corredores ecológicos, reflorestamento com mudas nativas do Cerrado e operação de centros de monitoramento ambiental.
Mesmo em unidades que não possuem um Plano de Gestão da Biodiversidade formalizado, são implementadas medidas ambientais como tratamento de efluentes e contenção de incêndios florestais. Além disso, a Nexa executa compensações ambientais em conformidade com a legislação mineira (Lei nº 20.922/2013), incluindo a regularização fundiária e a doação de áreas para unidades de conservação. A Política de Gestão Integrada da empresa orienta a adoção de boas práticas e ações preventivas, considerando também os impactos diretos e indiretos.</t>
  </si>
  <si>
    <t>GRI - 14.4.4</t>
  </si>
  <si>
    <r>
      <t xml:space="preserve">Descrição GRI 14 Mineração - 14.4.4 - </t>
    </r>
    <r>
      <rPr>
        <sz val="10"/>
        <color rgb="FF555555"/>
        <rFont val="Verdana"/>
        <family val="2"/>
      </rPr>
      <t>Identificação de impactos na biodiversidade</t>
    </r>
  </si>
  <si>
    <t xml:space="preserve">Os impactos são monitorados por meio dos programas previstos nos Planos de Controle Ambiental (PCA), com base em Estudos de Impacto Ambiental aprovados pelos órgãos competentes ou outras certificações ambientais equivalentes. Esses estudos incluem medidas de mitigação e permitem o acompanhamento contínuo de possíveis alterações ambientais relacionadas à biodiversidade. O monitoramento dessas ações de mitigação são feitas conforme licença ambiental. Além disso, em conformidade com a regulamentação vigente e os procedimentos internos da empresa, são implementados Planos de Manejo da Biodiversidade nas operações, garantindo que os requisitos legais e ambientais sejam atendidos. A atuação preventiva da Nexa inclui ações como reflorestamento, contenção de incêndios, controle de efluentes e compensações ambientais, de forma a mitigar os efeitos potenciais das atividades operacionais sobre os ecossistemas locais.
</t>
  </si>
  <si>
    <t>GRI - 14.6.2</t>
  </si>
  <si>
    <r>
      <t xml:space="preserve">Descrição GRI 14 Mineração - 14.6.2 - </t>
    </r>
    <r>
      <rPr>
        <sz val="10"/>
        <color rgb="FF555555"/>
        <rFont val="Verdana"/>
        <family val="2"/>
      </rPr>
      <t>Métodos de disposição de rejeitos</t>
    </r>
  </si>
  <si>
    <t>Na Nexa, temos três tipos distintos de disposição de rejeitos e resíduos: backfill, barragens e pilhas de rejeitos e resíduo. O backfill é o preenchimento de lavras com rejeito, inserido em vazios de minas subterrâneas com o objetivo de aumentar a estabilidade estrutural da mina, fornecer plataformas e melhorar a recuperação de minério. A disposição subterrânea de rejeitos em cavas de mineração ocorre quando o rejeito é considerado inerte, excluindo o risco de contaminação de águas ou solo. A disposição em pilhas, também conhecida como depósito de rejeitos filtrado ou desaguado, ocorre quando os rejeitos/resíduos em polpa passam por processos de filtragem, secagem e manuseio até atingirem níveis de umidade inferiores a 20%. Com a extração da água da polpa (mistura líquida com minério ou rejeito), o material sólido é armazenado ou conformado em pilhas, reduzindo o impacto ambiental. Barragens são estruturas construídas para fins de contenção, acumulação ou armazenamento, permanente ou temporário, de água, substâncias líquidas ou misturas de líquidos e sólidos, como rejeitos e resíduos.</t>
  </si>
  <si>
    <t>GRI - 14.6.3 /  SASB EM-MM-540a.1</t>
  </si>
  <si>
    <r>
      <rPr>
        <b/>
        <sz val="10"/>
        <color rgb="FF555555"/>
        <rFont val="Verdana"/>
        <family val="2"/>
      </rPr>
      <t>Descrição GRI 14 Mineração - 14.6.3-</t>
    </r>
    <r>
      <rPr>
        <sz val="10"/>
        <color rgb="FF555555"/>
        <rFont val="Verdana"/>
        <family val="2"/>
      </rPr>
      <t xml:space="preserve"> Estruturas de disposição de rejeitos</t>
    </r>
  </si>
  <si>
    <r>
      <rPr>
        <b/>
        <sz val="10"/>
        <color rgb="FF555555"/>
        <rFont val="Verdana"/>
        <family val="2"/>
      </rPr>
      <t xml:space="preserve">Descrição  SASB EM-MM-540a.1 - </t>
    </r>
    <r>
      <rPr>
        <sz val="10"/>
        <color rgb="FF555555"/>
        <rFont val="Verdana"/>
        <family val="2"/>
      </rPr>
      <t>Tabela de inventário da instalação de armazenamento de rejeitos</t>
    </r>
  </si>
  <si>
    <t>Barragem de Água</t>
  </si>
  <si>
    <t>Pilha de Rejeitos</t>
  </si>
  <si>
    <t>Barragem da Pedra</t>
  </si>
  <si>
    <t>Barragem dos Peixes</t>
  </si>
  <si>
    <t>Dique de Segurança</t>
  </si>
  <si>
    <t>Barragem Córrego da Lavagem</t>
  </si>
  <si>
    <t>Depósito de Murici - Módulo Central</t>
  </si>
  <si>
    <t>Depósito de Murici - Módulo Leste</t>
  </si>
  <si>
    <t>Depósito de Murici - Módulo Oeste I</t>
  </si>
  <si>
    <t>Depósito de Murici - Módulo Oeste II</t>
  </si>
  <si>
    <t>Pilha de Resíduos Industriais à Seco</t>
  </si>
  <si>
    <t>Pilha Garrote</t>
  </si>
  <si>
    <t>10.0705 / 59.50317</t>
  </si>
  <si>
    <t>224.640 / 8.887.492</t>
  </si>
  <si>
    <t>21°43'12,97" S / 43°28'41,41" W</t>
  </si>
  <si>
    <t>21°42'12,67" S / 43°28'56,92" W</t>
  </si>
  <si>
    <t>18°11'11,91" S / 45°14'44,07" W</t>
  </si>
  <si>
    <t>18°10'40,77" S / 45°11'45,34" W</t>
  </si>
  <si>
    <t>18°10'30,46" S / 45°12'28,81" W</t>
  </si>
  <si>
    <t>18°10'35,22" S / 45°12'12,83" W</t>
  </si>
  <si>
    <t>18°10'24,35" S / 45°12'43,23" W</t>
  </si>
  <si>
    <t>18°10'12,39" S / 45°12'30,22" W</t>
  </si>
  <si>
    <t>Estrutura Futura</t>
  </si>
  <si>
    <t>17°57'45,77" S / 46°50'4,47" W</t>
  </si>
  <si>
    <t>Estrutura Societária</t>
  </si>
  <si>
    <t>NEXA</t>
  </si>
  <si>
    <t xml:space="preserve">Operação </t>
  </si>
  <si>
    <t>sim</t>
  </si>
  <si>
    <t>não</t>
  </si>
  <si>
    <t>Estrutura e método de construção;</t>
  </si>
  <si>
    <t>Barragem de água/ Etapa única</t>
  </si>
  <si>
    <t>Pilha de rejeito/ empilhamento</t>
  </si>
  <si>
    <t>Barragem/ Linha de centro</t>
  </si>
  <si>
    <t>Barragem / Linha de centro</t>
  </si>
  <si>
    <t>Barragem / Etapa única</t>
  </si>
  <si>
    <t>Barragem / Jusante</t>
  </si>
  <si>
    <t>Pilha / Empilhamento</t>
  </si>
  <si>
    <t>pilha/ Empilhamento</t>
  </si>
  <si>
    <t xml:space="preserve">Status </t>
  </si>
  <si>
    <t>ativa</t>
  </si>
  <si>
    <t>inativa</t>
  </si>
  <si>
    <t>Capacidade máxima de armazenamento permitida e o peso total dos rejeitos armazenados (ton)</t>
  </si>
  <si>
    <t>1.300.000 / 1.300.000</t>
  </si>
  <si>
    <t>4.670.000,00 / 1.234.836,19</t>
  </si>
  <si>
    <t>3.340.000,00 / 2.946.986,75</t>
  </si>
  <si>
    <t>1.047.814 / 1.047.814</t>
  </si>
  <si>
    <t>1.180.288,99 / 1.180.288,99</t>
  </si>
  <si>
    <t>6.800.000 / 6.800.000</t>
  </si>
  <si>
    <t>4.048.581,29 / 3.978.896,70</t>
  </si>
  <si>
    <t>3.666.000 / 3.666.000</t>
  </si>
  <si>
    <t>4.094.247,00 / 3.730.720,72</t>
  </si>
  <si>
    <t>5.400.000,00 / 2.235.768,65</t>
  </si>
  <si>
    <t>8.743.188,63 / 2.320.651,70</t>
  </si>
  <si>
    <t>Classificação de Consequências de acordo com o Requisito 4.1 do GISTM;</t>
  </si>
  <si>
    <t>baixa</t>
  </si>
  <si>
    <t>alta</t>
  </si>
  <si>
    <t>extrema</t>
  </si>
  <si>
    <t>Muito Alta</t>
  </si>
  <si>
    <t>Alta</t>
  </si>
  <si>
    <t xml:space="preserve">Frequência das avaliações de risco </t>
  </si>
  <si>
    <t>mensal</t>
  </si>
  <si>
    <t>Data e os achados materiais da revisão técnica independente mais recente, incluindo a implementação de medidas de mitigação e a data da próxima revisão.</t>
  </si>
  <si>
    <t>Estruturas estáveis, sem considerações relevantes. Última avaliação: Dezembro/24</t>
  </si>
  <si>
    <t>GRI - 14.8.6</t>
  </si>
  <si>
    <r>
      <rPr>
        <b/>
        <sz val="10"/>
        <color rgb="FF555555"/>
        <rFont val="Verdana"/>
        <family val="2"/>
      </rPr>
      <t xml:space="preserve">Descrição: </t>
    </r>
    <r>
      <rPr>
        <sz val="10"/>
        <color rgb="FF555555"/>
        <rFont val="Verdana"/>
        <family val="2"/>
      </rPr>
      <t>Número e percentual de operações com planos para o encerramento das atividades.</t>
    </r>
  </si>
  <si>
    <t>Total da terra afetada e ainda não reabilitada</t>
  </si>
  <si>
    <t>Total da terra afetada e reabilitada (inclusive reabilitada de forma progressiva, se aplicável)</t>
  </si>
  <si>
    <t>GRI - 14.8.7</t>
  </si>
  <si>
    <r>
      <t xml:space="preserve">Descrição GRI 14 Mineração - 14.8.7 - </t>
    </r>
    <r>
      <rPr>
        <sz val="10"/>
        <color rgb="FF555555"/>
        <rFont val="Verdana"/>
        <family val="2"/>
      </rPr>
      <t>Estimativa de vida útil da mina (LOM)</t>
    </r>
  </si>
  <si>
    <t xml:space="preserve">Ano Estimado </t>
  </si>
  <si>
    <r>
      <t xml:space="preserve">Nota: </t>
    </r>
    <r>
      <rPr>
        <sz val="10"/>
        <color rgb="FF555555"/>
        <rFont val="Verdana"/>
        <family val="2"/>
      </rPr>
      <t>Informaçao aplicável apenas para Mineração. Não aplicável para as unidades de Metalurgia</t>
    </r>
  </si>
  <si>
    <t>GRI - 14.15.2 / GRI 14.15.3</t>
  </si>
  <si>
    <r>
      <t xml:space="preserve">Descrição GRI 14 Mineração - 14.15.2 - </t>
    </r>
    <r>
      <rPr>
        <sz val="10"/>
        <color rgb="FF555555"/>
        <rFont val="Verdana"/>
        <family val="2"/>
      </rPr>
      <t xml:space="preserve">Derramamentos Significativos </t>
    </r>
  </si>
  <si>
    <r>
      <t xml:space="preserve">Descrição GRI 14 Mineração - 14.15.3 - </t>
    </r>
    <r>
      <rPr>
        <sz val="10"/>
        <color rgb="FF555555"/>
        <rFont val="Verdana"/>
        <family val="2"/>
      </rPr>
      <t>Acidentes de Processo</t>
    </r>
  </si>
  <si>
    <t>Acidentes de Processo</t>
  </si>
  <si>
    <t xml:space="preserve">Breve Descrição </t>
  </si>
  <si>
    <t>Acidentes com Derramamento</t>
  </si>
  <si>
    <t>Volume Derramado (toneladas)</t>
  </si>
  <si>
    <t xml:space="preserve">No ano de 2024, foram registrados 12 acidentes ambientais, dos quais seis apresentaram maior relevância em termos de impacto real ou potencial ao meio ambiente e/ou foram reportados aos órgãos competentes. Abaixo, seguem os principais:
Carreamento de Rejeito (Registro 2024/02): Ocorrido em função de instabilidades associadas à pilha de rejeito, com deslocamento de material até a wetland 301 e, posteriormente, ao córrego sem denominação. Foram removidas mais de 10.100 toneladas de rejeito e material orgânico. Parte do material atingiu a barragem, e o plano de limpeza segue em avaliação.
Incêndio na Planta (05/2024): Incêndio no sistema de ciclonagem do moinho de bolas, causado por atividade de solda externa. Gerou interrupção operacional, danos patrimoniais e emissão de poluentes atmosféricos. A brigada controlou o incêndio e foram adotadas medidas preventivas, como revisão de procedimentos para trabalhos a quente.
Emergência por Chuvas (02/2024): Precipitações intensas provocaram a ativação de cursos d’água e erosões em áreas da unidade. O plano de contingência foi acionado. Não foram identificados impactos significativos sobre recursos hídricos, ar ou biodiversidade; houve apenas erosão localizada do solo.
Fuga de Água Potável (09/2024): Vazamento em tubulação próxima à quebrada Topará resultou na formação de sedimento branco. As ações de resposta incluíram reparo da tubulação, limpeza manual do curso d’água e monitoramento da qualidade da água por laboratório acreditado.
Derramamento de Concentrado (11/2024): Um veículo de transporte de concentrado tombou parcialmente, derramando material úmido na lateral da via de acesso. A área foi imediatamente isolada, limpa e está sob monitoramento de solo, com laudos laboratoriais previstos para dezembro.
Incêndio Florestal: Evento ocorrido em área sob influência da operação, comunicado aos órgãos ambientais conforme exigência legal. Ações de contenção foram realizadas por equipes de emergência e apoio externo, e a área segue monitorada.
</t>
  </si>
  <si>
    <r>
      <t xml:space="preserve">Nota: </t>
    </r>
    <r>
      <rPr>
        <sz val="10"/>
        <color rgb="FF555555"/>
        <rFont val="Verdana"/>
        <family val="2"/>
      </rPr>
      <t>Consideramos, para relato, os incidentes críticos. Todos os incidentes relatados também foram relatados para o órgão responsável</t>
    </r>
  </si>
  <si>
    <t>SASB - EM-MM-110a.2</t>
  </si>
  <si>
    <r>
      <rPr>
        <b/>
        <sz val="10"/>
        <color rgb="FF555555"/>
        <rFont val="Verdana"/>
        <family val="2"/>
      </rPr>
      <t xml:space="preserve">Descrição: </t>
    </r>
    <r>
      <rPr>
        <sz val="10"/>
        <color rgb="FF555555"/>
        <rFont val="Verdana"/>
        <family val="2"/>
      </rPr>
      <t>Discussão da estratégia de longo e curto prazo ou plano para gerenciar as emissões de Escopo 1, metas de redução de emissões e uma análise do desempenho em relação a essas metas</t>
    </r>
  </si>
  <si>
    <t>A Nexa possui uma estratégia consolidada para a gestão das emissões de GEE. A empresa estabeleceu metas públicas e progressivas de redução: cortar em 20% as emissões absolutas até 2030 (com base no inventário de 2020), alcançar a neutralidade em 2040 e atingir emissões líquidas zero (net zero) até 2050, conforme diretrizes da Science Based Targets initiative (SBTi 2021). Essas metas são suportadas por um plano de descarbonização que contempla projetos em diferentes níveis de maturidade, com foco principal em ganhos de eficiência energética e substituição de tecnologias por soluções de menor impacto ambiental — com ênfase especial nas unidades metalúrgicas, onde as emissões são mais significativas. Em nosso relatório, apresentamos as iniciativas de inovação que auxiliam na obtenção da meta.</t>
  </si>
  <si>
    <t>SASB - EM-MM-140a.2</t>
  </si>
  <si>
    <r>
      <rPr>
        <b/>
        <sz val="10"/>
        <color rgb="FF555555"/>
        <rFont val="Verdana"/>
        <family val="2"/>
      </rPr>
      <t xml:space="preserve">Descrição: </t>
    </r>
    <r>
      <rPr>
        <sz val="10"/>
        <color rgb="FF555555"/>
        <rFont val="Verdana"/>
        <family val="2"/>
      </rPr>
      <t>Número de incidentes de não conformidade associados com licenças, normas e regulamentos de qualidade da água</t>
    </r>
  </si>
  <si>
    <t xml:space="preserve">Foram identificadas 7100 inconformidades em águas subterrâneas e efluentes. Destas, 588 em águas (tendo como norma de referência a Resolução CONAMA Nº 357/2005) e 122 em efluentes (tendo como norma de referência a Resolução CONAMA Nº 430/2011). As inconformidades constam nos relatórios semestrais que atendem as condicionantes do licenciamento ambiental. </t>
  </si>
  <si>
    <t>SASB - EM-MM-150a.5 /  SASB - EM-MM-150a.6 / SASB - EM-MM-150a.7 / SASB - EM-MM-150a.8</t>
  </si>
  <si>
    <r>
      <rPr>
        <b/>
        <sz val="10"/>
        <color rgb="FF555555"/>
        <rFont val="Verdana"/>
        <family val="2"/>
      </rPr>
      <t xml:space="preserve">Descrição SASB 150a.5 : </t>
    </r>
    <r>
      <rPr>
        <sz val="10"/>
        <color rgb="FF555555"/>
        <rFont val="Verdana"/>
        <family val="2"/>
      </rPr>
      <t>Peso total de rejeitos produzidos</t>
    </r>
  </si>
  <si>
    <r>
      <rPr>
        <b/>
        <sz val="10"/>
        <color rgb="FF555555"/>
        <rFont val="Verdana"/>
        <family val="2"/>
      </rPr>
      <t xml:space="preserve">Descrição SASB 150a.6: </t>
    </r>
    <r>
      <rPr>
        <sz val="10"/>
        <color rgb="FF555555"/>
        <rFont val="Verdana"/>
        <family val="2"/>
      </rPr>
      <t>Peso total de estéril gerado</t>
    </r>
  </si>
  <si>
    <r>
      <rPr>
        <b/>
        <sz val="10"/>
        <color rgb="FF555555"/>
        <rFont val="Verdana"/>
        <family val="2"/>
      </rPr>
      <t xml:space="preserve">Descrição SASB 150a.7: </t>
    </r>
    <r>
      <rPr>
        <sz val="10"/>
        <color rgb="FF555555"/>
        <rFont val="Verdana"/>
        <family val="2"/>
      </rPr>
      <t>Peso total de resíduos perigosos gerados</t>
    </r>
  </si>
  <si>
    <r>
      <rPr>
        <b/>
        <sz val="10"/>
        <color rgb="FF555555"/>
        <rFont val="Verdana"/>
        <family val="2"/>
      </rPr>
      <t xml:space="preserve">Descrição SASB 150a.8: </t>
    </r>
    <r>
      <rPr>
        <sz val="10"/>
        <color rgb="FF555555"/>
        <rFont val="Verdana"/>
        <family val="2"/>
      </rPr>
      <t>Peso total de resíduos perigosos reciclados</t>
    </r>
  </si>
  <si>
    <t>Resíduos Minero-Metalurgicos</t>
  </si>
  <si>
    <t>Quantidade de resíduos mínero-metalúrgicos perigosos (Estéril)</t>
  </si>
  <si>
    <t>Quantidade de resíduos mínero-metalúrgicos perigosos (Rejeito)</t>
  </si>
  <si>
    <r>
      <t>SASB EM-MM-150a.8:</t>
    </r>
    <r>
      <rPr>
        <b/>
        <sz val="10"/>
        <color theme="0"/>
        <rFont val="Calibri"/>
        <family val="2"/>
      </rPr>
      <t xml:space="preserve"> Quantidade de resíduos mínero-metalúrgicos perigosos que foram reciclados, reutilizados ou remanufaturados (Estéril)</t>
    </r>
  </si>
  <si>
    <t>Quantidade de resíduos mínero-metalúrgicos não perigosos (Estéril)</t>
  </si>
  <si>
    <r>
      <t>SASB EM-MM-150a.8:</t>
    </r>
    <r>
      <rPr>
        <b/>
        <sz val="10"/>
        <color theme="0"/>
        <rFont val="Calibri"/>
        <family val="2"/>
      </rPr>
      <t xml:space="preserve"> Quantidade de resíduos mínero-metalúrgicos perigosos que foram reciclados, reutilizados ou remanufaturados (Rejeito)</t>
    </r>
  </si>
  <si>
    <t>Quantidade de resíduos mínero-metalúrgicos não perigosos (Rejeito)</t>
  </si>
  <si>
    <t>Quantidade total de resíduos mínero-metalúrgicos perigosos</t>
  </si>
  <si>
    <r>
      <t>SASB EM-MM-150a.8:</t>
    </r>
    <r>
      <rPr>
        <b/>
        <sz val="10"/>
        <color theme="0"/>
        <rFont val="Calibri"/>
        <family val="2"/>
      </rPr>
      <t xml:space="preserve"> Quantidade de resíduos mínero-metalúrgicos não perigosos que foram reciclados, reutilizados ou remanufaturados (Estéril)</t>
    </r>
  </si>
  <si>
    <r>
      <t>SASB EM-MM-150a.8:</t>
    </r>
    <r>
      <rPr>
        <b/>
        <sz val="10"/>
        <color theme="0"/>
        <rFont val="Calibri"/>
        <family val="2"/>
      </rPr>
      <t xml:space="preserve"> Quantidade de resíduos mínero-metalúrgicos não perigosos que foram reciclados, reutilizados ou remanufaturados (Rejeito)</t>
    </r>
  </si>
  <si>
    <t>Quantidade total de resíduos mínero-metalúrgicos não perigosos</t>
  </si>
  <si>
    <t>Rejeitos Gerados</t>
  </si>
  <si>
    <t xml:space="preserve">Quantidade total de resíduos mínero-metalúrgicos </t>
  </si>
  <si>
    <t xml:space="preserve">Rejeitos Reciclados, reutilizados ou remanufaturados </t>
  </si>
  <si>
    <t>Quantidade total de resíduos mínero-metalúrgicos reciclados (Rejeito)</t>
  </si>
  <si>
    <t>SASB - EM-MM-150a.9</t>
  </si>
  <si>
    <r>
      <rPr>
        <b/>
        <sz val="10"/>
        <color rgb="FF555555"/>
        <rFont val="Verdana"/>
        <family val="2"/>
      </rPr>
      <t xml:space="preserve">Descrição: </t>
    </r>
    <r>
      <rPr>
        <sz val="10"/>
        <color rgb="FF555555"/>
        <rFont val="Verdana"/>
        <family val="2"/>
      </rPr>
      <t>Número de incidentes significativos associados a materiais perigosos e gestão de resíduos</t>
    </r>
  </si>
  <si>
    <t xml:space="preserve">Não houve incidentes relacionados à gestão de resíduos e a materiais perigosos </t>
  </si>
  <si>
    <t>SASB - EM-MM-150a.10</t>
  </si>
  <si>
    <r>
      <rPr>
        <b/>
        <sz val="10"/>
        <color rgb="FF555555"/>
        <rFont val="Verdana"/>
        <family val="2"/>
      </rPr>
      <t xml:space="preserve">Descrição: </t>
    </r>
    <r>
      <rPr>
        <sz val="10"/>
        <color rgb="FF555555"/>
        <rFont val="Verdana"/>
        <family val="2"/>
      </rPr>
      <t>Descrição de políticas e procedimentos de gestão de resíduos e materiais perigosos para operações ativas e inativas</t>
    </r>
  </si>
  <si>
    <t xml:space="preserve">A Nexa adota políticas e procedimentos robustos para a gestão de resíduos e materiais perigosos em todas as suas operações, ativas ou inativas. Nossa abordagem está fundamentada na Política de Gestão de Barragens, que excede os requisitos legais e incorpora práticas atualizadas para garantir a segurança estrutural e ambiental das estruturas de disposição de rejeitos.
Buscamos constantemente reduzir a geração de resíduos por meio de melhorias operacionais e adoção de soluções de economia circular, que incluem a transformação de rejeitos em novos produtos e a busca por alternativas à disposição convencional. Em 2024, cerca de 25,3% dos rejeitos e resíduos gerados no Brasil e no Peru foram dispostos em barragens, com rígido controle e monitoramento técnico.
A gestão segura é apoiada pelo Sistema de Gestão de Barragens (SIGBAR), que inclui inspeções regulares, monitoramento geotécnico e uso de sistemas informatizados. Além disso, estamos implementando o Padrão Global da Indústria para Gestão de Rejeitos (GISTM), reforçando nosso compromisso com a integridade das estruturas, mesmo após o encerramento das operações. </t>
  </si>
  <si>
    <t xml:space="preserve">Nota: </t>
  </si>
  <si>
    <t xml:space="preserve">Saiba mais no link. </t>
  </si>
  <si>
    <t>SASB - EM-MM-160a.1</t>
  </si>
  <si>
    <r>
      <rPr>
        <b/>
        <sz val="10"/>
        <color rgb="FF555555"/>
        <rFont val="Verdana"/>
        <family val="2"/>
      </rPr>
      <t xml:space="preserve">Descrição: </t>
    </r>
    <r>
      <rPr>
        <sz val="10"/>
        <color rgb="FF555555"/>
        <rFont val="Verdana"/>
        <family val="2"/>
      </rPr>
      <t>Descrição das políticas e práticas de gerenciamento ambiental para locais ativos</t>
    </r>
  </si>
  <si>
    <t>A Nexa adota um Sistema de Gestão Integrado que norteia suas operações em relação à qualidade, gestão ambiental, saúde e segurança do trabalho, e responsabilidade social. Esse sistema está alinhado às legislações e normas ambientais aplicáveis às diferentes localidades onde a companhia atua. O modelo de gestão é baseado na metodologia PDCA (Plan, Do, Check, Act), promovendo melhoria contínua por meio do estabelecimento de objetivos e metas ambientais, gestão de riscos e conformidade, gestão de barragens, auditorias (internas e externas), além do uso de ferramentas como a plataforma Siclope, indicadores ambientais periódicos e iniciativas de cultura organizacional voltadas à frente ambiental.
Todas as unidades operacionais da Nexa possuem Planos de Gestão Ambiental ativos, contemplando 100% das operações. O licenciamento ambiental de atividades segue rigorosamente o processo legal vigente, incluindo a elaboração e análise de estudos ambientais, diagnóstico da área de intervenção, identificação de impactos, e apresentação de medidas de controle por meio de um Plano de Controle Ambiental (PCA).</t>
  </si>
  <si>
    <t>SASB - EM-MM-160a.2</t>
  </si>
  <si>
    <r>
      <rPr>
        <b/>
        <sz val="10"/>
        <color rgb="FF555555"/>
        <rFont val="Verdana"/>
        <family val="2"/>
      </rPr>
      <t xml:space="preserve">Descrição: </t>
    </r>
    <r>
      <rPr>
        <sz val="10"/>
        <color rgb="FF555555"/>
        <rFont val="Verdana"/>
        <family val="2"/>
      </rPr>
      <t>Porcentagem de locais de minas onde há drenagem ácida de rochas: (1) previsto ocorrer, (2) mitigado ativamente, e (3) em tratamento ou remediação</t>
    </r>
  </si>
  <si>
    <t>Prevista para ocorrer</t>
  </si>
  <si>
    <t>Ativamento Mitigada</t>
  </si>
  <si>
    <t>Em tratamento ou Remediação</t>
  </si>
  <si>
    <t xml:space="preserve">SASB - EM-MM-160a.3 </t>
  </si>
  <si>
    <r>
      <rPr>
        <b/>
        <sz val="10"/>
        <color rgb="FF555555"/>
        <rFont val="Verdana"/>
        <family val="2"/>
      </rPr>
      <t xml:space="preserve">Descrição: </t>
    </r>
    <r>
      <rPr>
        <sz val="10"/>
        <color rgb="FF555555"/>
        <rFont val="Verdana"/>
        <family val="2"/>
      </rPr>
      <t xml:space="preserve">Porcentagem de (1) reservas provadas e (2) reservas prováveis em ou perto de locais com status de conservação protegido ou habitat de espécies ameaçadas </t>
    </r>
  </si>
  <si>
    <t>RECURSOS E RESERVAS - Global</t>
  </si>
  <si>
    <t>Classe ¹²</t>
  </si>
  <si>
    <t>Total (milhões t)</t>
  </si>
  <si>
    <t>Zinco 
(%)</t>
  </si>
  <si>
    <t>Cobre 
(%)</t>
  </si>
  <si>
    <t>Prata 
(g/t)</t>
  </si>
  <si>
    <t>Chumbo 
(%)</t>
  </si>
  <si>
    <t>Ouro 
(g/t)</t>
  </si>
  <si>
    <t>Molibdênio 
(%)</t>
  </si>
  <si>
    <t>Zinco 
(mil t)</t>
  </si>
  <si>
    <t>Cobre 
(mil t)</t>
  </si>
  <si>
    <t>Prata 
(mil oz)</t>
  </si>
  <si>
    <t>Chumbo 
(mil t)</t>
  </si>
  <si>
    <t>Ouro 
(mil oz)</t>
  </si>
  <si>
    <t>Molibdênio 
(mil t)</t>
  </si>
  <si>
    <t>Reservas (Minas de Zinco)³</t>
  </si>
  <si>
    <t>Provada</t>
  </si>
  <si>
    <t>Provada em áreas de conservação de espécies em extinção</t>
  </si>
  <si>
    <t>Provada em áreas de conflitos</t>
  </si>
  <si>
    <t>Provada em áreas indígenas</t>
  </si>
  <si>
    <t>Provável</t>
  </si>
  <si>
    <t>Recursos (Minas e Projetos de Zinco)⁴</t>
  </si>
  <si>
    <t>Medido</t>
  </si>
  <si>
    <t>Medido em áreas de conservação de espécies em extinção</t>
  </si>
  <si>
    <t>Medido em áreas de conflitos</t>
  </si>
  <si>
    <t>Medido em áreas indígenas</t>
  </si>
  <si>
    <t>Indicados</t>
  </si>
  <si>
    <t>Indicados em áreas de conservação de espécies em extinção</t>
  </si>
  <si>
    <t>Indicados em áreas de conflitos</t>
  </si>
  <si>
    <t>Indicados em áreas indígenas</t>
  </si>
  <si>
    <t xml:space="preserve">Inferidos </t>
  </si>
  <si>
    <t>Inferidos em áreas de conservação de espécies em extinção</t>
  </si>
  <si>
    <t>Inferidos em áreas de conflitos</t>
  </si>
  <si>
    <t>Inferidos em áreas indígenas</t>
  </si>
  <si>
    <r>
      <t>Recursos (Projetos de Cobre)</t>
    </r>
    <r>
      <rPr>
        <b/>
        <sz val="12"/>
        <color theme="1"/>
        <rFont val="Verdana"/>
        <family val="2"/>
      </rPr>
      <t>⁵</t>
    </r>
  </si>
  <si>
    <t>¹ A estimativa de recursos e reservas minerais envolve suposições sobre preços futuros de commodities e questões técnicas de mineração. A declaração de recursos e reservas segue os Padrões de Definição CIM 2014 (Padrões de Definição para Recursos Minerais e Reservas Minerais) e é consistente com as definições de Recursos Minerais e Reservas Minerais descritas no Regulamento SK, Subparte 229.1300. 2 Os valores totais e o conteúdo apresentados nesta tabela não foram ajustados para refletir nossa participação acionária. As informações apresentadas nesta tabela incluem 100% das estimativas de reservas e recursos minerais de nossas subsidiárias consolidadas e nossas joint ventures, calculadas com base nos padrões de definição CIM 2014 e consistentes com as definições de recursos minerais e reservas minerais descritas na Subparte 229.1300. do Regulamento S-K, alguns dos quais não são de propriedade integral, conforme estabelecido na coluna de propriedade disponível no Relatório de Mineração 6-k ou no Relatório Anual Nexa 20-F, disponível em https://ir.nexaresources.com/regulatoryfilings. 3 As reservas minerais incluem as seguintes unidades: Cerro Lindo, El Porvenir, Atacocha Underground, Atacocha Open Pit, Vazante e Aripuanã. 4 Os recursos minerais incluem as seguintes unidades: Cerro Lindo, El Porvenir, Atacocha Underground, Atacocha Open Pit, Vazante, Aripuanã; os seguintes projetos de zinco: Hilarión, Florida Canyon e Bonsucesso. 5 Os seguintes projetos de cobre: ​​Magistral.</t>
  </si>
  <si>
    <t>SASB - EM-MM-540a.2</t>
  </si>
  <si>
    <r>
      <rPr>
        <b/>
        <sz val="10"/>
        <color rgb="FF555555"/>
        <rFont val="Verdana"/>
        <family val="2"/>
      </rPr>
      <t>Descrição:</t>
    </r>
    <r>
      <rPr>
        <sz val="10"/>
        <color rgb="FF555555"/>
        <rFont val="Verdana"/>
        <family val="2"/>
      </rPr>
      <t xml:space="preserve"> Resumo dos sistemas de gestão de rejeitos e estrutura de governança usados para monitorar e manter a estabilidade das instalações de armazenamento de rejeitos</t>
    </r>
  </si>
  <si>
    <t>Nossa política de gestão de barragens e pilhas de rejeitos e resíduos adota métodos e tecnologias que garantem a estabilidade das estruturas, refletindo nosso compromisso com a segurança, além das exigências legais inerentes de cada País (Brasil e Peru). Investimos em estudos para alternativas ao modelo atual de disposição de rejeitos e resíduos, aplicando as diretrizes da International Commission on Large Dams (Comissão Internacional de Grandes Barragens - ICMM) no controle e monitoramento de nossas 40 estruturas, sendo 22 no Brasil (1 de água) e 18 no Peru.
Implementamos também Regras de Ouro para a Gestão de Barragens e Pilhas de Rejeitos e Resíduos, de cumprimento obrigatório em todas as operações. Nosso foco inclui reduzir a geração de rejeitos minerometalúrgicos em alinhamento com a legislação local e gerir da melhor forma possível sua disposição final, com foco de garantir transparência e segurança para todas as operações e comunidades envolvidas.
Por meio da economia circular, buscamos soluções para transformar resíduos em novos produtos para outros segmentos. Além disso, seguimos requisitos regulamentares, como a Política Nacional de Resíduos Sólidos (PNRS), no Brasil, que estabelece as responsabilidades da empresa nesse tema.</t>
  </si>
  <si>
    <t>SASB - EM-MM-540a.3</t>
  </si>
  <si>
    <r>
      <rPr>
        <b/>
        <sz val="10"/>
        <color rgb="FF555555"/>
        <rFont val="Verdana"/>
        <family val="2"/>
      </rPr>
      <t>Descrição:</t>
    </r>
    <r>
      <rPr>
        <sz val="10"/>
        <color rgb="FF555555"/>
        <rFont val="Verdana"/>
        <family val="2"/>
      </rPr>
      <t xml:space="preserve"> Abordagem para o desenvolvimento de Planos de Preparação e Resposta a Emergências (EPRPs) para instalações de armazenamento de rejeitos</t>
    </r>
  </si>
  <si>
    <t>As barragens possuem o Plano de Ação de Emergência (PAE) ou o Plano de Ação de Emergência para Barragens de Mineração (PAEBM), que é um documento técnico com procedimentos específicos para identificar e classificar situações de risco para a integridade das barragens. Com base nesses procedimentos, são estabelecidas ações necessárias para gerenciar emergências e iniciar o fluxo de comunicação com os diversos agentes envolvidos. O objetivo do PAE é minimizar o risco de perdas de vidas humanas, preservar o meio ambiente, proteger o patrimônio cultural, adotar medidas específicas para resgatar pessoas e animais afetados, mitigar impactos ambientais, assegurar o abastecimento de água potável às comunidades atingidas e proteger os danos ao patrimônio. O PAE/PAEBM é desenvolvido de acordo com as regulamentações vigentes. Além disso, estamos implementando o Padrão Global da Indústria para Gestão de Rejeitos (GISTM) para reforçar ainda mais as ações preventivas de risco.</t>
  </si>
  <si>
    <t>GRI 401-1</t>
  </si>
  <si>
    <t>Novas contratações e rotatividade de empregados</t>
  </si>
  <si>
    <t>GRI 401-2</t>
  </si>
  <si>
    <t>Benefícios oferecidos a empregados em tempo integral que não são oferecidos a empregados temporários ou de período parcial</t>
  </si>
  <si>
    <t>GRI 401-3</t>
  </si>
  <si>
    <t>Licença maternidade/paternidade</t>
  </si>
  <si>
    <t>GRI 402-1</t>
  </si>
  <si>
    <t xml:space="preserve">Prazo mínimo para notificação sobre mudanças operacionais </t>
  </si>
  <si>
    <t>GRI 403-1</t>
  </si>
  <si>
    <t>Sistema de gestão de saúde e segurança do trabalho</t>
  </si>
  <si>
    <t>GRI 403-2</t>
  </si>
  <si>
    <t>Identificação de periculosidade, avaliação de riscos e investigação de incidentes</t>
  </si>
  <si>
    <t>GRI 403-3</t>
  </si>
  <si>
    <t>Serviços de saúde do trabalho</t>
  </si>
  <si>
    <t>GRI 403-4</t>
  </si>
  <si>
    <t xml:space="preserve">Participação dos trabalhadores, consulta e comunicação aos trabalhadores referentes a saúde e segurança do trabalho </t>
  </si>
  <si>
    <t>GRI 403-5</t>
  </si>
  <si>
    <t>Capacitação de trabalhadores em saúde e segurança do trabalho</t>
  </si>
  <si>
    <t>GRI 403-6</t>
  </si>
  <si>
    <t>Promoção da saúde do trabalhador</t>
  </si>
  <si>
    <t>GRI 403-7</t>
  </si>
  <si>
    <t>Prevenção e mitigação de impactos de saúde e segurança do trabalho diretamente vinculados com relações de negócios</t>
  </si>
  <si>
    <t>GRI 403-8</t>
  </si>
  <si>
    <t>Trabalhadores cobertos por um sistema de gestão de saúde e segurança do trabalho</t>
  </si>
  <si>
    <t>GRI 403-9</t>
  </si>
  <si>
    <t>Acidentes de trabalho</t>
  </si>
  <si>
    <t>GRI 403-10</t>
  </si>
  <si>
    <t>Doenças profissionais</t>
  </si>
  <si>
    <t>GRI 404-1</t>
  </si>
  <si>
    <t>Média de horas de capacitação por ano, por empregado</t>
  </si>
  <si>
    <t>GRI 404-2</t>
  </si>
  <si>
    <t>Programas para o aperfeiçoamento de competências dos empregados e de assistência para transição de carreira</t>
  </si>
  <si>
    <t>GRI 405-1</t>
  </si>
  <si>
    <t>Diversidade em órgãos de governança e empregados</t>
  </si>
  <si>
    <t>GRI 405-2</t>
  </si>
  <si>
    <t>Proporção entre o salário-base e a remuneração recebidos pelas mulheres e aqueles recebidos pelos homens</t>
  </si>
  <si>
    <t>GRI 406-1</t>
  </si>
  <si>
    <t>GRI 411-1</t>
  </si>
  <si>
    <t>Casos de violação de direitos de povos indígenas</t>
  </si>
  <si>
    <t>GRI 413-1</t>
  </si>
  <si>
    <t>Operações com engajamento, avaliações de impacto e programas de desenvolvimento voltados à comunidade local</t>
  </si>
  <si>
    <t>GRI 413-2</t>
  </si>
  <si>
    <t>Operações com impactos negativos significativos nas comunidades locais</t>
  </si>
  <si>
    <t>GRI 14.10.4</t>
  </si>
  <si>
    <t>Queixas e Reclamações nas Comunidades Locais</t>
  </si>
  <si>
    <t>GRI 14.11.3</t>
  </si>
  <si>
    <t>Número total de operações localizadas em territórios de povos indígenas ou adjacentes a eles, e número e percentual de operações ou locais onde há acordos formais com comunidades de povos indígenas</t>
  </si>
  <si>
    <t>GRI 14.12.2</t>
  </si>
  <si>
    <t xml:space="preserve">Reassentamento involuntário </t>
  </si>
  <si>
    <t>GRI 14.12.3</t>
  </si>
  <si>
    <t xml:space="preserve"> Conflitos e violações de direito à terra e aos recursos naturais </t>
  </si>
  <si>
    <t>GRI 14.13.2</t>
  </si>
  <si>
    <t>Número e porcentagem de áreas operacionais com ocorrência de mineração artesanal e de pequena escala, inclusive adjacências; os riscos associados e as ações tomadas para gerenciar e mitigá-los</t>
  </si>
  <si>
    <t xml:space="preserve">GRI 14.20.3 </t>
  </si>
  <si>
    <t xml:space="preserve">Número de greves e lock-outs com duração de mais de uma semana, discriminados por país </t>
  </si>
  <si>
    <t>SASB EM-MM-210a.1</t>
  </si>
  <si>
    <t xml:space="preserve">Porcentagem de (1) reservas provadas e (2) reservas prováveis em ou perto de áreas de conflito </t>
  </si>
  <si>
    <t>SASB  EM-MM-210a.2</t>
  </si>
  <si>
    <t xml:space="preserve">Porcentagem de (1) reservas provadas e (2) reservas prováveis em terras indígenas ou próximas </t>
  </si>
  <si>
    <t>SASB EM-MM-210a.3</t>
  </si>
  <si>
    <t xml:space="preserve">Discussão dos processos de engajamento e práticas de due diligence com respeito aos direitos humanos, direitos indígenas e operação em áreas de conflito </t>
  </si>
  <si>
    <t>SASB  EM-MM-210b.1</t>
  </si>
  <si>
    <t xml:space="preserve">Discussão do processo para gerenciar riscos e oportunidades associados aos direitos e interesses da comunidade </t>
  </si>
  <si>
    <t>SASB  EM-MM-210b.2</t>
  </si>
  <si>
    <t xml:space="preserve">Número e duração dos atrasos não técnicos </t>
  </si>
  <si>
    <t>SASB  EM-MM-310a.1</t>
  </si>
  <si>
    <t xml:space="preserve">Porcentagem de mão-de-obra ativa coberta por acordos de negociação coletiva, discriminada por funcionários norte-americanos e estrangeiros </t>
  </si>
  <si>
    <t>SASB  EM-MM-310a.2</t>
  </si>
  <si>
    <t xml:space="preserve">Número e duração das greves e bloqueios </t>
  </si>
  <si>
    <t>SASB  EM-MM-320a.1</t>
  </si>
  <si>
    <t>(1) taxa de incidência total MSHA (Mine Safety and Health Administration), (2) taxa de fatalidade, (3) taxa de frequência de quase acidente (NMFR) e (4) horas médias de treinamento de saúde, segurança e resposta a emergências para (a) empregadores em tempo integral e ( b) funcionários contratados.</t>
  </si>
  <si>
    <t>GRI 401-1 (2016)</t>
  </si>
  <si>
    <r>
      <rPr>
        <b/>
        <sz val="10"/>
        <color rgb="FF555555"/>
        <rFont val="Arial"/>
        <family val="2"/>
      </rPr>
      <t>Descrição:</t>
    </r>
    <r>
      <rPr>
        <sz val="10"/>
        <color rgb="FF555555"/>
        <rFont val="Arial"/>
        <family val="2"/>
      </rPr>
      <t xml:space="preserve"> Novas contratações e rotatividade de empregados</t>
    </r>
  </si>
  <si>
    <t>Trabalhadores que deixaram o emprego</t>
  </si>
  <si>
    <t>Número Total</t>
  </si>
  <si>
    <t>Taxa de 
Rotatividade por Gênero</t>
  </si>
  <si>
    <t>Taxa de Rotatividade por Faixa Etária</t>
  </si>
  <si>
    <t>Nº Homens</t>
  </si>
  <si>
    <t>Nº Mulheres</t>
  </si>
  <si>
    <t>Homens</t>
  </si>
  <si>
    <t>Mulheres</t>
  </si>
  <si>
    <t>Abaixo de 30 anos</t>
  </si>
  <si>
    <t>Entre 30 e 50 anos</t>
  </si>
  <si>
    <t>Mais de 50 anos</t>
  </si>
  <si>
    <t>Empregados Admitidos</t>
  </si>
  <si>
    <t>(%) Admissão</t>
  </si>
  <si>
    <t>Admissão (%) por Faixa Etária</t>
  </si>
  <si>
    <t>Empregados que deixaram o emprego durante o período coberto pelo relatório POR REGIÃO</t>
  </si>
  <si>
    <t>Região Sudeste (%)</t>
  </si>
  <si>
    <t>Região Centro-Oeste (%)</t>
  </si>
  <si>
    <t>Região Norte (%)</t>
  </si>
  <si>
    <t>Exterior (%)</t>
  </si>
  <si>
    <t>GRI 401-2 (2016)</t>
  </si>
  <si>
    <r>
      <rPr>
        <b/>
        <sz val="10"/>
        <color rgb="FF555555"/>
        <rFont val="Arial"/>
        <family val="2"/>
      </rPr>
      <t>Descrição:</t>
    </r>
    <r>
      <rPr>
        <sz val="10"/>
        <color rgb="FF555555"/>
        <rFont val="Arial"/>
        <family val="2"/>
      </rPr>
      <t xml:space="preserve"> Benefícios oferecidos a empregados em tempo integral que não são oferecidos a empregados temporários ou de período parcial</t>
    </r>
  </si>
  <si>
    <t xml:space="preserve">Os empregados em tempo integral recebem benefícios como seguro de vida, plano de saúde e odontológico (variando por localidade), vale-refeição/alimentação, previdência privada, licenças-maternidade e paternidade, auxílio teletrabalho (conforme localidade e função), vale Natal e acesso ao Programa de Atendimento ao Empregado (PAE). Já os empregados temporários, sendo terceirizados, têm folha de pagamento e benefícios sob responsabilidade da empresa contratante, podendo diferir dos oferecidos aos empregados de tempo integral. </t>
  </si>
  <si>
    <t>GRI 401-3 (2016)</t>
  </si>
  <si>
    <r>
      <rPr>
        <b/>
        <sz val="10"/>
        <color rgb="FF555555"/>
        <rFont val="Arial"/>
        <family val="2"/>
      </rPr>
      <t>Descrição:</t>
    </r>
    <r>
      <rPr>
        <sz val="10"/>
        <color rgb="FF555555"/>
        <rFont val="Arial"/>
        <family val="2"/>
      </rPr>
      <t xml:space="preserve"> Licença maternidade/paternidade</t>
    </r>
  </si>
  <si>
    <t xml:space="preserve">Colaboradores elegíveia à licença </t>
  </si>
  <si>
    <t>Colaboradores tiraram licença</t>
  </si>
  <si>
    <t>Colaboradores que voltaram no ano do reporte</t>
  </si>
  <si>
    <t>Taxa de Retorno</t>
  </si>
  <si>
    <t xml:space="preserve">Maternidade </t>
  </si>
  <si>
    <t>Paternidade</t>
  </si>
  <si>
    <t>colaboradores que saíram no período anterior e retornou da licença</t>
  </si>
  <si>
    <t>Colaboradores que permaneceram aopos 12 meses</t>
  </si>
  <si>
    <t>Taxa de Retenção</t>
  </si>
  <si>
    <r>
      <t xml:space="preserve">Nota: </t>
    </r>
    <r>
      <rPr>
        <sz val="10"/>
        <color rgb="FF555555"/>
        <rFont val="Arial"/>
        <family val="2"/>
      </rPr>
      <t xml:space="preserve">O indicador passou a ser respondido a partir do RA 2024.  </t>
    </r>
  </si>
  <si>
    <t>GRI 402-1 (2016)</t>
  </si>
  <si>
    <r>
      <rPr>
        <b/>
        <sz val="10"/>
        <color rgb="FF555555"/>
        <rFont val="Arial"/>
        <family val="2"/>
      </rPr>
      <t>Descrição:</t>
    </r>
    <r>
      <rPr>
        <sz val="10"/>
        <color rgb="FF555555"/>
        <rFont val="Arial"/>
        <family val="2"/>
      </rPr>
      <t xml:space="preserve"> Prazo mínimo para notificação sobre mudanças operacionais </t>
    </r>
  </si>
  <si>
    <t>Mudanças operacionais são abordadas de forma criteriosa, com prazos determinados de acordo com a particularidade de cada caso. Dependendo da situação, podem ser necessárias a formação de grupos de trabalho, a elaboração de estudos, o desenvolvimento de cronogramas específicos e a criação de planos de comunicação, entre outras ações de suporte.</t>
  </si>
  <si>
    <t>GRI 403-1 (2018)</t>
  </si>
  <si>
    <r>
      <rPr>
        <b/>
        <sz val="10"/>
        <color rgb="FF555555"/>
        <rFont val="Arial"/>
        <family val="2"/>
      </rPr>
      <t>Descrição:</t>
    </r>
    <r>
      <rPr>
        <sz val="10"/>
        <color rgb="FF555555"/>
        <rFont val="Arial"/>
        <family val="2"/>
      </rPr>
      <t xml:space="preserve"> Sistema de gestão de saúde e segurança do trabalho</t>
    </r>
  </si>
  <si>
    <t>O sistema de gestão de SSO está implementado há vários anos na Nexa. Ele é oriundo da junção da necessidade de atendimento legal e diretrizes da organização. Atuamos no Brasil e no Peru e ambos os países existem exigência acerca da implementação de um sistema de gestão de SSO e adotem medidas de saúde e segurança no trabalho. No Brasil, desde a Consolidação das Leis do Trabalho (CLT) e a implementação das Normas Regulamentadoras, especificamente a NR4, NR-5 e NR22, a legislação pede que as empresas adotem medidas de segurança e profissionais responsáveis pelo tema. Já no Peru, existem as Leis Gerais e os Decretos Supremos, podendo destacar a Lei nº 29.783/2011 e os Decretos Supremos nº 05 - 2012 e 24 - 2016, que também estabelecem a obrigatoriedade de implementação de um sistema de gestão em SSO e profissionais dedicados. Além do atendimento ao arcabouço legal a Nexa tem por diretriz estratégica e técnica a necessidade de ter um sistema de gestão implementado bem como uma área específica para os assuntos de SSO. Segurança é principal valor da organização, portanto além de estar compliance com as regulações pertinentes, temos o compromisso e o dever de zelar pela segurança de todas as pessoas que trabalham em nossas operações.
O escopo de atuação dos profissionais da área de SSO pode ser dividido em estratégico, tático e operacional, de tal maneira que a estratégia de atuação é definida pela equipe corporativa e desdobrada para os negócios e unidades operacionais e tem entre suas principais atividades as destacadas a seguir:
- Desenvolvimento de programas e projetos voltados para cultura organizacional de SSO, incluindo papeis e responsabilidades dos variados níveis de atuação dentro da companhia;
- Definição e implementação de um sistema robusto de análise e gestão de risco e prevenção de acidentes;
- Definição de diretrizes técnicas para a realização segura das atividades;
- Busca de soluções técnicas para problemas encontrados durante as execuções das atividades;
- Busca por inovação no ambiente do trabalho para eliminar, substituir ou mitigar os riscos das atividades;
- Treinamento e capacitação dos trabalhadores para execução de suas atividades;
- Elaboração de laudos técnicos diversos;
- Liberação, autorização e acompanhamento das atividades em campo através de inspeções e auditorias;
- Elaboração de planos de emergência para os cenários necessários;
- Implementação das comissões de trabalhadores necessárias;
- Cumprimento de requisitos legais;
- Análise e investigação de acidentes do trabalho, dentre outras atividades.</t>
  </si>
  <si>
    <t>GRI 403-2 (2018)</t>
  </si>
  <si>
    <r>
      <rPr>
        <b/>
        <sz val="10"/>
        <color rgb="FF555555"/>
        <rFont val="Arial"/>
        <family val="2"/>
      </rPr>
      <t>Descrição:</t>
    </r>
    <r>
      <rPr>
        <sz val="10"/>
        <color rgb="FF555555"/>
        <rFont val="Arial"/>
        <family val="2"/>
      </rPr>
      <t xml:space="preserve"> Identificação de periculosidade, avaliação de riscos e investigação de incidentes</t>
    </r>
  </si>
  <si>
    <t>A Nexa adota uma abordagem estruturada para a identificação de perigos, avaliação de riscos e investigação de incidentes, com base em seu padrão gerencial PG-SUS-SSO-079, alinhado às normas ISO 31000, ISO 14001 e ISO 45001. Todas as unidades operacionais são responsáveis pela implementação da Gestão de Riscos por Camadas, com foco na melhoria contínua, conforme o modelo PDCA.
Diversas ferramentas são utilizadas para prevenir acidentes e mitigar riscos, como a APR (Análise Preliminar de Risco), a IPERC Contínua e o checklist de frente de serviço nas minas subterrâneas. Os colaboradores também contam com canais acessíveis para relatar riscos e condições inseguras, como o Fale Fácil e o Direito de Recusa, que assegura a interrupção de atividades em caso de risco grave e iminente, sem sofrer represálias. Esses canais são complementados por uma linha ética, disponível a todos os trabalhadores.
A investigação de incidentes segue metodologias adequadas ao nível de gravidade, como “5 Porquês”, Árvore de Causas, TASC, ICAM e APOLLO. Para avaliação de riscos em projetos e operações, são aplicadas metodologias reconhecidas como Bow Tie, Hazid e Hazop.
Essas práticas reforçam o compromisso da Nexa com a integridade das pessoas, do meio ambiente e das operações, promovendo uma cultura de prevenção, responsabilidade e aprendizado contínuo.</t>
  </si>
  <si>
    <t>GRI 403-3 (2018)</t>
  </si>
  <si>
    <r>
      <rPr>
        <b/>
        <sz val="10"/>
        <color rgb="FF555555"/>
        <rFont val="Arial"/>
        <family val="2"/>
      </rPr>
      <t>Descrição:</t>
    </r>
    <r>
      <rPr>
        <sz val="10"/>
        <color rgb="FF555555"/>
        <rFont val="Arial"/>
        <family val="2"/>
      </rPr>
      <t xml:space="preserve"> Serviços de saúde do trabalho</t>
    </r>
  </si>
  <si>
    <t>A Nexa assegura o acesso de seus trabalhadores a serviços de saúde ocupacional de qualidade por meio de equipes multidisciplinares certificadas e com alta competência técnica. Esses serviços são disponibilizados nas próprias unidades e durante o horário de trabalho, garantindo conveniência e abrangência no atendimento. Quando necessário, o deslocamento para unidades externas é facilitado.
As práticas de saúde ocupacional seguem as legislações vigentes do Brasil e do Peru, além de estarem alinhadas a padrões internacionais. A qualidade dos serviços é monitorada continuamente através de auditorias e indicadores-chave, como cobertura dos programas de vigilância médica, redução de doenças ocupacionais e grau de satisfação dos colaboradores.
Para promover a participação, a Nexa desenvolve campanhas educativas, oficinas e ações práticas no ambiente de trabalho, além de incentivar a cultura preventiva com reconhecimento às boas práticas de saúde e bem-estar.
A confidencialidade dos dados de saúde é rigorosamente preservada por meio de sistemas seguros, acessíveis apenas a profissionais habilitados, respeitando integralmente a LGPD (Brasil) e a Lei 29733 (Peru). Além disso, há políticas internas que garantem que essas informações não sejam utilizadas de forma discriminatória, assegurando um ambiente de trabalho ético, transparente e respeitoso.</t>
  </si>
  <si>
    <t>GRI 403-4 (2018)</t>
  </si>
  <si>
    <r>
      <rPr>
        <b/>
        <sz val="10"/>
        <color rgb="FF555555"/>
        <rFont val="Arial"/>
        <family val="2"/>
      </rPr>
      <t>Descrição:</t>
    </r>
    <r>
      <rPr>
        <sz val="10"/>
        <color rgb="FF555555"/>
        <rFont val="Arial"/>
        <family val="2"/>
      </rPr>
      <t xml:space="preserve"> Participação dos trabalhadores, consulta e comunicação aos trabalhadores referentes a saúde e segurança do trabalho.</t>
    </r>
  </si>
  <si>
    <t>Na Nexa Brasil, os trabalhadores são representados por meio da Comissão Interna de Prevenção de Acidentes e Doenças Ocupacionais (CIPA), que atua ativamente na identificação de riscos, participação em investigações de incidentes e na proposição de melhorias nas condições de trabalho. A CIPA também recebe relatórios de saúde ocupacional, como o PCMSO, e dissemina informações aos trabalhadores, fortalecendo a comunicação sobre saúde e segurança.
A empresa cumpre rigorosamente a legislação nacional em saúde e segurança do trabalho, incluindo normas da Constituição Federal, CLT e acordos coletivos. Além disso, mantém diálogo constante com os sindicatos por meio de reuniões mensais, garantindo que as preocupações dos trabalhadores sejam ouvidas e consideradas.
A Nexa promove treinamentos, fornece gratuitamente os EPIs necessários e realiza exames médicos ocupacionais, garantindo a proteção integral à saúde dos colaboradores. A participação dos trabalhadores em auditorias e inspeções é permitida e incentivada, e a empresa adota uma política de tolerância zero a qualquer tipo de represália.</t>
  </si>
  <si>
    <t>GRI 403-5 (2018)</t>
  </si>
  <si>
    <r>
      <rPr>
        <b/>
        <sz val="10"/>
        <color rgb="FF555555"/>
        <rFont val="Arial"/>
        <family val="2"/>
      </rPr>
      <t>Descrição:</t>
    </r>
    <r>
      <rPr>
        <sz val="10"/>
        <color rgb="FF555555"/>
        <rFont val="Arial"/>
        <family val="2"/>
      </rPr>
      <t xml:space="preserve"> Capacitação de trabalhadores em saúde e segurança do trabalho. </t>
    </r>
  </si>
  <si>
    <t>A Nexa promove treinamentos contínuos em saúde e segurança ocupacional, alinhados aos riscos específicos das atividades e ao perfil de cada trabalhador, incluindo próprios e terceiros. Todos os colaboradores recebem, no início de suas atividades, treinamentos gerais de integração que abordam temas como mapeamento de riscos, uso de EPIs, resposta a emergências, higiene ocupacional, ergonomia, e primeiros socorros.
Além disso, são oferecidos treinamentos específicos conforme as funções exercidas, incluindo normas regulamentadoras (como NR35 e NR33), atividades críticas (como trabalho em altura e espaços confinados), e atuação em brigadas de emergência.
Como parte da estratégia de fortalecer a cultura de segurança, a Nexa implementa o programa G-MIRM (Global Mineral Industry Risk Management), que abrange todos os níveis da organização e tem como objetivo consolidar a gestão de riscos como um valor corporativo.</t>
  </si>
  <si>
    <t>GRI 403-6 (2018)</t>
  </si>
  <si>
    <r>
      <rPr>
        <b/>
        <sz val="10"/>
        <color rgb="FF555555"/>
        <rFont val="Arial"/>
        <family val="2"/>
      </rPr>
      <t>Descrição:</t>
    </r>
    <r>
      <rPr>
        <sz val="10"/>
        <color rgb="FF555555"/>
        <rFont val="Arial"/>
        <family val="2"/>
      </rPr>
      <t xml:space="preserve"> Promoção da saúde do trabalhador</t>
    </r>
  </si>
  <si>
    <t>Promovemos a saúde e o bem-estar de todos os trabalhadores, tanto próprios quanto terceiros, por meio de uma série de iniciativas. Nossas unidades oferecem os Espaços Saúde, onde os colaboradores têm acesso a atendimentos médicos e ações de saúde ocupacional, garantindo igualdade de acesso.
Além disso, os trabalhadores têm à disposição planos de saúde com grandes operadoras do Brasil, como Bradesco e Unimed, que cobrem atendimento em todo o território nacional. Complementando esse suporte, a empresa oferece o Programa de Apoio ao Colaborador (PAC), que inclui consultas psicológicas e outras formas de assistência para os colaboradores e seus familiares.
A Nexa também implementa ações de saúde complementar, como exames periódicos e atividades físicas, para promover a qualidade de vida no ambiente de trabalho e monitorar o bem-estar dos empregados.
Todos os dados de saúde dos trabalhadores são tratados com total sigilo. As informações são armazenadas em prontuários médicos individuais, tanto em formato físico, dentro do Espaço Saúde, quanto eletrônico, através do sistema Apollus, com acesso restrito aos profissionais de saúde responsáveis. Apenas as informações necessárias para os Comunicados de Acidentes de Trabalho (CAT) são compartilhadas, sempre respeitando a privacidade dos colaboradores.</t>
  </si>
  <si>
    <t>GRI 403-7 (2018)</t>
  </si>
  <si>
    <r>
      <rPr>
        <b/>
        <sz val="10"/>
        <color rgb="FF555555"/>
        <rFont val="Arial"/>
        <family val="2"/>
      </rPr>
      <t>Descrição:</t>
    </r>
    <r>
      <rPr>
        <sz val="10"/>
        <color rgb="FF555555"/>
        <rFont val="Arial"/>
        <family val="2"/>
      </rPr>
      <t xml:space="preserve"> Prevenção e mitigação de impactos de saúde e segurança do trabalho diretamente vinculados com relações de negócios</t>
    </r>
  </si>
  <si>
    <r>
      <t xml:space="preserve">Desde 2023, a Nexa implementa e aprimora continuamente a metodologia GMIRM (Global Mining Industry Risk Management), desenvolvida pela Universidade de Queensland, para promover uma cultura sólida de gestão de riscos e decisões baseadas em dados. Mais de 2000 empregados estão capacitados para identificar e gerenciar riscos em diversos processos operacionais, projetos e atividades diárias. A Nexa adota as seguintes práticas para prevenção e mitigação de impactos relacionados à segurança e saúde ocupacional:
</t>
    </r>
    <r>
      <rPr>
        <b/>
        <sz val="9"/>
        <color rgb="FF555555"/>
        <rFont val="Arial"/>
        <family val="2"/>
      </rPr>
      <t>Controles Críticos</t>
    </r>
    <r>
      <rPr>
        <sz val="9"/>
        <color rgb="FF555555"/>
        <rFont val="Arial"/>
        <family val="2"/>
      </rPr>
      <t xml:space="preserve">: Identificação e gestão de controles críticos para prevenir cenários catastróficos, auditados periodicamente para garantir melhorias contínuas.
</t>
    </r>
    <r>
      <rPr>
        <b/>
        <sz val="9"/>
        <color rgb="FF555555"/>
        <rFont val="Arial"/>
        <family val="2"/>
      </rPr>
      <t xml:space="preserve">Protocolos de Riscos Críticos: </t>
    </r>
    <r>
      <rPr>
        <sz val="9"/>
        <color rgb="FF555555"/>
        <rFont val="Arial"/>
        <family val="2"/>
      </rPr>
      <t xml:space="preserve">Implementação de protocolos específicos para minimizar riscos fatais em atividades de mineração e metalurgia.
</t>
    </r>
    <r>
      <rPr>
        <b/>
        <sz val="9"/>
        <color rgb="FF555555"/>
        <rFont val="Arial"/>
        <family val="2"/>
      </rPr>
      <t>Gestão de Mudanças</t>
    </r>
    <r>
      <rPr>
        <sz val="9"/>
        <color rgb="FF555555"/>
        <rFont val="Arial"/>
        <family val="2"/>
      </rPr>
      <t xml:space="preserve">: Avaliação e controle de riscos antes da implementação de mudanças operacionais e melhorias.
</t>
    </r>
    <r>
      <rPr>
        <b/>
        <sz val="9"/>
        <color rgb="FF555555"/>
        <rFont val="Arial"/>
        <family val="2"/>
      </rPr>
      <t xml:space="preserve">Ferramentas de Gestão de Riscos: </t>
    </r>
    <r>
      <rPr>
        <sz val="9"/>
        <color rgb="FF555555"/>
        <rFont val="Arial"/>
        <family val="2"/>
      </rPr>
      <t xml:space="preserve">Uso de ferramentas como permissão de trabalho e análise de risco de tarefas, realizadas pela liderança e operadores.
</t>
    </r>
    <r>
      <rPr>
        <b/>
        <sz val="9"/>
        <color rgb="FF555555"/>
        <rFont val="Arial"/>
        <family val="2"/>
      </rPr>
      <t xml:space="preserve">Estândares de Referência: </t>
    </r>
    <r>
      <rPr>
        <sz val="9"/>
        <color rgb="FF555555"/>
        <rFont val="Arial"/>
        <family val="2"/>
      </rPr>
      <t xml:space="preserve">Definição de estândares para atividades de alto risco, garantindo práticas seguras e eficientes.
</t>
    </r>
    <r>
      <rPr>
        <b/>
        <sz val="9"/>
        <color rgb="FF555555"/>
        <rFont val="Arial"/>
        <family val="2"/>
      </rPr>
      <t>Fale Fácil:</t>
    </r>
    <r>
      <rPr>
        <sz val="9"/>
        <color rgb="FF555555"/>
        <rFont val="Arial"/>
        <family val="2"/>
      </rPr>
      <t xml:space="preserve"> Canal de reporte para identificar condições de risco na operação, promovendo uma resposta rápida e eficaz.
</t>
    </r>
    <r>
      <rPr>
        <b/>
        <sz val="9"/>
        <color rgb="FF555555"/>
        <rFont val="Arial"/>
        <family val="2"/>
      </rPr>
      <t>Monitoramento Contínuo:</t>
    </r>
    <r>
      <rPr>
        <sz val="9"/>
        <color rgb="FF555555"/>
        <rFont val="Arial"/>
        <family val="2"/>
      </rPr>
      <t xml:space="preserve"> Acompanhamento regular da aplicação de ferramentas de gestão de risco por meio de agendas estruturadas de liderança em todos os níveis organizacionais.
Estas iniciativas visam garantir a segurança e saúde dos colaboradores, mitigando os riscos e promovendo um ambiente de trabalho mais seguro.</t>
    </r>
  </si>
  <si>
    <t>GRI 403-8 (2018)</t>
  </si>
  <si>
    <r>
      <rPr>
        <b/>
        <sz val="10"/>
        <color rgb="FF555555"/>
        <rFont val="Arial"/>
        <family val="2"/>
      </rPr>
      <t>Descrição:</t>
    </r>
    <r>
      <rPr>
        <sz val="10"/>
        <color rgb="FF555555"/>
        <rFont val="Arial"/>
        <family val="2"/>
      </rPr>
      <t xml:space="preserve"> Trabalhadores cobertos por um sistema de gestão de saúde e segurança do trabalho</t>
    </r>
  </si>
  <si>
    <t>número de empregados e trabalhadores cobertos</t>
  </si>
  <si>
    <t>percentual de empregados e trabalhadores cobertos</t>
  </si>
  <si>
    <t>número de empregados e trabalhadores cobertos por sistema auitado internamente</t>
  </si>
  <si>
    <t>percentual de empregados e trabalhadores cobertos por sistema auitado internamente</t>
  </si>
  <si>
    <t>número de empregados e trabalhadores cobertos por sistema auitado internamente ou certificado por parte externa</t>
  </si>
  <si>
    <t xml:space="preserve"> percentual de empregados e trabalhadores cobertos por sistema auitado internamente ou certificado por parte externa</t>
  </si>
  <si>
    <t>GRI 403-9 (2018) \ SASB - EM-MM-320a.1</t>
  </si>
  <si>
    <r>
      <rPr>
        <b/>
        <sz val="10"/>
        <color rgb="FF555555"/>
        <rFont val="Arial"/>
        <family val="2"/>
      </rPr>
      <t>Descrição:</t>
    </r>
    <r>
      <rPr>
        <sz val="10"/>
        <color rgb="FF555555"/>
        <rFont val="Arial"/>
        <family val="2"/>
      </rPr>
      <t xml:space="preserve"> Acidentes de trabalho</t>
    </r>
  </si>
  <si>
    <t>Colaboradores Próprios</t>
  </si>
  <si>
    <t>Terceiros (Móveis e Fixos)</t>
  </si>
  <si>
    <t xml:space="preserve">HHT </t>
  </si>
  <si>
    <t>Acidentes Fatais</t>
  </si>
  <si>
    <t>Taxa de Frequencia de acidentes graves (com afastamento)</t>
  </si>
  <si>
    <t xml:space="preserve">Taxa de Frequencia de Acidentes </t>
  </si>
  <si>
    <t>Taxa de Mortalidade</t>
  </si>
  <si>
    <t>Taxa de Quase Acidentes</t>
  </si>
  <si>
    <t>Taxa de Frequência de acidentes com e sem afastamento  - Trabalhadores Próprios</t>
  </si>
  <si>
    <t>Projetos de Exploração</t>
  </si>
  <si>
    <t>Taxa de Frequência de acidentes com e sem afastamento -   Terceiros</t>
  </si>
  <si>
    <t>GRI 403-10 (2018)</t>
  </si>
  <si>
    <r>
      <rPr>
        <b/>
        <sz val="10"/>
        <color rgb="FF555555"/>
        <rFont val="Arial"/>
        <family val="2"/>
      </rPr>
      <t>Descrição:</t>
    </r>
    <r>
      <rPr>
        <sz val="10"/>
        <color rgb="FF555555"/>
        <rFont val="Arial"/>
        <family val="2"/>
      </rPr>
      <t xml:space="preserve"> Doenças profissionais
</t>
    </r>
  </si>
  <si>
    <t xml:space="preserve">Em 2023, não foram observados casos de doenças ocupacionais na Nexa. Contudo, iniciou-se um levantamento de saúde para o diagnóstico de potenciais doenças ocupacionais, com avaliação de saúde e ergonomia nos postos de trabalho, levantamento de afastamentos suspeitos e monitoramento médico periódico voltado para o tema. </t>
  </si>
  <si>
    <t>Em 2024, não houve registros de óbitos relacionados a doenças ocupacionais entre trabalhadores próprios ou terceiros nas unidades da Nexa Brasil.
Também não foram identificados casos de doenças ocupacionais associadas à exposição a agentes químicos, físicos ou biológicos durante o período. Houve o registro de um único caso de doença ocupacional no ano: uma ocorrência de reação aguda ao estresse, caracterizada como estresse pós-traumático. O caso ocorreu na unidade de Vazante, com emissão da Comunicação de Acidente de Trabalho (CAT) em 15/05/2024, após o colaborador presenciar um acidente envolvendo um colega de trabalho.
As unidades da Nexa Brasil realizam anualmente uma avaliação analítica dos dados de saúde ocupacional, por meio do relatório do Programa de Controle Médico de Saúde Ocupacional (PCMSO). Este relatório compila todos os casos de doenças e acidentes relacionados ao trabalho ocorridos no ano e é apresentado à Comissão Interna de Prevenção de Acidentes (CIPA), como forma de garantir a representatividade dos trabalhadores nas discussões sobre saúde e segurança. O documento também é disponibilizado aos colaboradores no Espaço Saúde de cada unidade, assegurando transparência e acesso à informação.</t>
  </si>
  <si>
    <t>GRI 404-1 (2016)</t>
  </si>
  <si>
    <r>
      <rPr>
        <b/>
        <sz val="10"/>
        <color rgb="FF555555"/>
        <rFont val="Arial"/>
        <family val="2"/>
      </rPr>
      <t>Descrição:</t>
    </r>
    <r>
      <rPr>
        <sz val="10"/>
        <color rgb="FF555555"/>
        <rFont val="Arial"/>
        <family val="2"/>
      </rPr>
      <t xml:space="preserve"> Média de horas de capacitação por ano, por empregado</t>
    </r>
  </si>
  <si>
    <t xml:space="preserve">Horas de treinamento por empregado (média anual por categoria funcional de liderança) </t>
  </si>
  <si>
    <t>Diretore/Presente</t>
  </si>
  <si>
    <t>Gerente</t>
  </si>
  <si>
    <t>Coordenador/ Consultor</t>
  </si>
  <si>
    <t>Tecnico/Analista/Supervisor</t>
  </si>
  <si>
    <t>Operacional</t>
  </si>
  <si>
    <t>Genero</t>
  </si>
  <si>
    <t>homem</t>
  </si>
  <si>
    <t>mulher</t>
  </si>
  <si>
    <t>GRI 404-2 (2016)</t>
  </si>
  <si>
    <r>
      <rPr>
        <b/>
        <sz val="10"/>
        <color rgb="FF555555"/>
        <rFont val="Arial"/>
        <family val="2"/>
      </rPr>
      <t>Descrição:</t>
    </r>
    <r>
      <rPr>
        <sz val="10"/>
        <color rgb="FF555555"/>
        <rFont val="Arial"/>
        <family val="2"/>
      </rPr>
      <t xml:space="preserve"> Programas para o aperfeiçoamento de competências dos empregados e de assistência para transição de carreira.</t>
    </r>
  </si>
  <si>
    <t>A Nexa implementa programas robustos de desenvolvimento e treinamento com o objetivo de aprimorar as competências técnicas, comportamentais e de gestão dos colaboradores e da liderança. Esses programas são fundamentados em políticas estruturadas que orientam a criação de experiências de aprendizado alinhadas às estratégias organizacionais e às necessidades individuais.
As políticas estabelecem diretrizes claras para a identificação de necessidades, o planejamento, a execução, a avaliação e o registro das ações de treinamento, garantindo uniformidade e eficácia em todo o processo. O escopo abrange desde capacitações técnicas específicas para aprimorar habilidades operacionais até programas voltados para o desenvolvimento de competências de liderança, promovendo uma cultura de aprendizado contínuo.
Além disso, a Nexa prioriza iniciativas que integram práticas de treinamento on-the-job, workshops, mentorias e programas de desenvolvimento personalizado, permitindo que os colaboradores apliquem o aprendizado diretamente em suas funções. Dessa forma, a empresa fortalece a competitividade, fomenta a inovação e assegura a excelência operacional por meio do desenvolvimento constante de seu capital humano.</t>
  </si>
  <si>
    <t>Gênero</t>
  </si>
  <si>
    <t>Diretores</t>
  </si>
  <si>
    <t>Gerentes Gerais</t>
  </si>
  <si>
    <t>Gerentes</t>
  </si>
  <si>
    <t>Coordenadores</t>
  </si>
  <si>
    <t>Supervisores</t>
  </si>
  <si>
    <t>Especialista Técnico</t>
  </si>
  <si>
    <t>Staff Operacional</t>
  </si>
  <si>
    <t>Staff Administrativo</t>
  </si>
  <si>
    <t>Técnico Profissional</t>
  </si>
  <si>
    <t>GRI 405-1 (2016)</t>
  </si>
  <si>
    <r>
      <rPr>
        <b/>
        <sz val="10"/>
        <color rgb="FF555555"/>
        <rFont val="Arial"/>
        <family val="2"/>
      </rPr>
      <t>Descrição:</t>
    </r>
    <r>
      <rPr>
        <sz val="10"/>
        <color rgb="FF555555"/>
        <rFont val="Arial"/>
        <family val="2"/>
      </rPr>
      <t xml:space="preserve"> Diversidade em órgãos de governança e empregados</t>
    </r>
  </si>
  <si>
    <t>Diversidade em órgão de governança, por gênero e faixa etária</t>
  </si>
  <si>
    <t>Conselho</t>
  </si>
  <si>
    <t>Diretor/Presidente</t>
  </si>
  <si>
    <t>Gerente/Gerente Geral</t>
  </si>
  <si>
    <t>Coordenador/Consultor</t>
  </si>
  <si>
    <t>Técnico/Analista/Supervisor</t>
  </si>
  <si>
    <t>Estagiário</t>
  </si>
  <si>
    <t>Aprendiz</t>
  </si>
  <si>
    <t>&lt; 30 anos</t>
  </si>
  <si>
    <t>De 30 a 50 anos</t>
  </si>
  <si>
    <t>&gt; 50 anos</t>
  </si>
  <si>
    <t>Composição do órgão de governança (Conselho e Diretoria Executiva)</t>
  </si>
  <si>
    <t>Homem</t>
  </si>
  <si>
    <t>Mulher</t>
  </si>
  <si>
    <r>
      <t xml:space="preserve">Nota: </t>
    </r>
    <r>
      <rPr>
        <sz val="10"/>
        <color theme="1" tint="0.249977111117893"/>
        <rFont val="Verdana"/>
        <family val="2"/>
      </rPr>
      <t>Para cálculos da meta de mulheres na companhia e de mulheres na liderança, utilizamos o número de mulheres afastadas devido à licença materinidade. Devido a isso, os dados acima variam em 0.2% em relação ao divulgado em "compromissos públicos"</t>
    </r>
  </si>
  <si>
    <t>GRI 405-2 (2016)</t>
  </si>
  <si>
    <r>
      <rPr>
        <b/>
        <sz val="10"/>
        <color rgb="FF555555"/>
        <rFont val="Arial"/>
        <family val="2"/>
      </rPr>
      <t>Descrição:</t>
    </r>
    <r>
      <rPr>
        <sz val="10"/>
        <color rgb="FF555555"/>
        <rFont val="Arial"/>
        <family val="2"/>
      </rPr>
      <t xml:space="preserve"> Proporção entre o salário-base e a remuneração recebidos pelas mulheres e aqueles recebidos pelos homens empregados</t>
    </r>
  </si>
  <si>
    <t xml:space="preserve">Proporção entre salário base e remuneração </t>
  </si>
  <si>
    <t>Salário</t>
  </si>
  <si>
    <t>Remuneração</t>
  </si>
  <si>
    <t>GRI 411-1 (2016)</t>
  </si>
  <si>
    <r>
      <rPr>
        <b/>
        <sz val="10"/>
        <color rgb="FF555555"/>
        <rFont val="Arial"/>
        <family val="2"/>
      </rPr>
      <t>Descrição:</t>
    </r>
    <r>
      <rPr>
        <sz val="10"/>
        <color rgb="FF555555"/>
        <rFont val="Arial"/>
        <family val="2"/>
      </rPr>
      <t xml:space="preserve"> Casos de violação de direitos de povos indígenas</t>
    </r>
  </si>
  <si>
    <t>N</t>
  </si>
  <si>
    <t>Não houve registro de casos de violação dos direitos dos Povos Tradicionais no Brasil ou Peru</t>
  </si>
  <si>
    <t>GRI 413-1 (2016)</t>
  </si>
  <si>
    <r>
      <rPr>
        <b/>
        <sz val="10"/>
        <color rgb="FF555555"/>
        <rFont val="Arial"/>
        <family val="2"/>
      </rPr>
      <t>Descrição:</t>
    </r>
    <r>
      <rPr>
        <sz val="10"/>
        <color rgb="FF555555"/>
        <rFont val="Arial"/>
        <family val="2"/>
      </rPr>
      <t xml:space="preserve"> Operações com engajamento, avaliações de impacto e programas de desenvolvimento voltados à comunidade local</t>
    </r>
  </si>
  <si>
    <t>Todas as nossas unidades operacionais têm programas implementados relacionados ao engajamento da comunidade local, à avaliação de impactos e ao desenvolvimento local.</t>
  </si>
  <si>
    <t>GRI 413-2 (2016)</t>
  </si>
  <si>
    <r>
      <rPr>
        <b/>
        <sz val="10"/>
        <color rgb="FF555555"/>
        <rFont val="Arial"/>
        <family val="2"/>
      </rPr>
      <t>Descrição:</t>
    </r>
    <r>
      <rPr>
        <sz val="10"/>
        <color rgb="FF555555"/>
        <rFont val="Arial"/>
        <family val="2"/>
      </rPr>
      <t xml:space="preserve"> Operações com impactos negativos significativos nas comunidades locais</t>
    </r>
  </si>
  <si>
    <t>Reconhecemos que nossas operações podem gerar impactos sociais relevantes, como dependência econômica, riscos de conflitos sociais, e preocupações relacionadas ao fechamento de unidades. Para mitigar esses riscos e promover benefícios compartilhados, monitoramos continuamente nossa atuação com reportes mensais, gestão ativa de queixas e consultas, e o compromisso com iniciativas de desenvolvimento socioeconômico que reduzam a dependência das comunidades em relação às nossas atividades. Não foram identificadas operações com impactos negativos significativos até o momento</t>
  </si>
  <si>
    <t>GRI 14.20.3  e EM-MM-310a.2</t>
  </si>
  <si>
    <r>
      <rPr>
        <b/>
        <sz val="10"/>
        <color rgb="FF555555"/>
        <rFont val="Arial"/>
        <family val="2"/>
      </rPr>
      <t xml:space="preserve">Descrição GRI: </t>
    </r>
    <r>
      <rPr>
        <sz val="10"/>
        <color rgb="FF555555"/>
        <rFont val="Arial"/>
        <family val="2"/>
      </rPr>
      <t>Número de greves e lock-outs com duração de mais de uma semana, discriminados por país</t>
    </r>
  </si>
  <si>
    <r>
      <rPr>
        <b/>
        <sz val="10"/>
        <color rgb="FF555555"/>
        <rFont val="Arial"/>
        <family val="2"/>
      </rPr>
      <t xml:space="preserve">Descrição SASB: </t>
    </r>
    <r>
      <rPr>
        <sz val="10"/>
        <color rgb="FF555555"/>
        <rFont val="Arial"/>
        <family val="2"/>
      </rPr>
      <t xml:space="preserve">Número e duração das greves e bloqueios </t>
    </r>
  </si>
  <si>
    <t>No ano, não foram registradas greves por parte de nossos colaboradores próprios ou terceiros nas unidades do Brasil. No Peru, a unidade de Atacocha paralisou suas atividades por 15 dias em decorrência de bloqueio ilegal do acesso à mina realizado pela comunidade Machcan, o que impactou em 0,2% a produção da referida operação.</t>
  </si>
  <si>
    <t>01 greve parcial, em fevereiro, na nossa unidade de metalurgia em Três Marias, no Brasil, desencadeada por colaboradores próprios, com duração de seis dias. Durante esse tempo, a unidade continuou operando com carga reduzida. Não tivemos ocorrências nas nossas unidades do Peru.</t>
  </si>
  <si>
    <r>
      <rPr>
        <b/>
        <sz val="10"/>
        <color rgb="FF555555"/>
        <rFont val="Arial"/>
        <family val="2"/>
      </rPr>
      <t xml:space="preserve">Descrição GRI: </t>
    </r>
    <r>
      <rPr>
        <sz val="10"/>
        <color rgb="FF555555"/>
        <rFont val="Arial"/>
        <family val="2"/>
      </rPr>
      <t>Número total de operações localizadas em territórios de povos indígenas ou adjacentes a eles, e número e percentual de operações ou locais onde há acordos formais com comunidades de povos indígenas</t>
    </r>
  </si>
  <si>
    <r>
      <rPr>
        <b/>
        <sz val="10"/>
        <color rgb="FF555555"/>
        <rFont val="Arial"/>
        <family val="2"/>
      </rPr>
      <t xml:space="preserve">Descrição SASB: </t>
    </r>
    <r>
      <rPr>
        <sz val="10"/>
        <color rgb="FF555555"/>
        <rFont val="Arial"/>
        <family val="2"/>
      </rPr>
      <t xml:space="preserve">Porcentagem de (1) reservas provadas e (2) reservas prováveis em terras indígenas ou próximas </t>
    </r>
  </si>
  <si>
    <t xml:space="preserve">Reforçamos que em nossas operações, tanto no Brasil como no Peru, não possuímos recursos e reservas provadas ou localizadas em terras indígenas, em áreas de conservação protegida ou em áreas de conflito. </t>
  </si>
  <si>
    <t>Reforçamos que em nossas operações, tanto no Brasil como no Peru, não possuímos recursos e reservas provadas ou localizadas em terras indígenas, em áreas de conservação protegida ou em áreas de conflito. Apesar disso, Na área de influência da unidade de Aripuanã (MT), existem dois territórios indígenas, pertencentes às etnias Arara do Rio Branco e Cinta Larga, cuja relação com a Nexa se pauta pelo diálogo aberto, pelo relacionamento cordial e pela construção conjunta. No Peru, as operações de Atacocha, El Porvenir e Cerro Lindo se encontram próximas a população Quechuas, cujo reconhecimento como comunidades campesinas é recente e ocorreu após o início de nossas operações. Os Quechuas integram parte das comunidades campesinas nas nossas áreas de influência. Com essas comunidades e seus representantes mantemos compromissos de investimentos sociais, realizando consultas e aprovações participativas desses investimentos. Além disso, os Quechuas desempenham um papel ativo nos projetos realizados em seus territórios, trabalhando em colaboração para promover o desenvolvimento e o bem-estar de suas comunidades.</t>
  </si>
  <si>
    <r>
      <rPr>
        <b/>
        <sz val="10"/>
        <color rgb="FF555555"/>
        <rFont val="Arial"/>
        <family val="2"/>
      </rPr>
      <t xml:space="preserve">Descrição GRI: </t>
    </r>
    <r>
      <rPr>
        <sz val="10"/>
        <color rgb="FF555555"/>
        <rFont val="Arial"/>
        <family val="2"/>
      </rPr>
      <t xml:space="preserve">Queixas e Reclamações </t>
    </r>
  </si>
  <si>
    <t xml:space="preserve">Número de queixas </t>
  </si>
  <si>
    <t>% que foram tratadas e resolvidas</t>
  </si>
  <si>
    <t xml:space="preserve">% que foram resolvidas por meio de reparação </t>
  </si>
  <si>
    <r>
      <t>Nota:</t>
    </r>
    <r>
      <rPr>
        <sz val="10"/>
        <color rgb="FF555555"/>
        <rFont val="Arial"/>
        <family val="2"/>
      </rPr>
      <t xml:space="preserve"> O indicador passou a ser consolidado a partir da adoção do Caderno 14 do GRI Mineração. Apesar de ser uma ferramenta da área de Gestão Social, não consolidamos dados retroativos. </t>
    </r>
  </si>
  <si>
    <r>
      <t>Descrição:</t>
    </r>
    <r>
      <rPr>
        <sz val="10"/>
        <color rgb="FF555555"/>
        <rFont val="Arial"/>
        <family val="2"/>
      </rPr>
      <t xml:space="preserve"> Conflitos e violações de direito à terra e aos recursos naturais </t>
    </r>
  </si>
  <si>
    <t>Nossas operações estão em territórios sem registro de conflitos segundo os critérios da Uppsala Conflict Data Program (UCDP) e da Organização para a Cooperação e Desenvolvimento Econômico (OCDE). Atuamos para garantir o consentimento livre, prévio e informado das comunidades originárias nas localidades onde atuamos, de acordo com convenções internacionais (OIT 169) e legislações vigentes em cada país</t>
  </si>
  <si>
    <t>Em 2024, não ocorreram conflitos diretos com comunidades próximas relacionados à ocupação do solo. Foi iniciado um processo judicial referente à direito minerário para pesquisa e sondagem em uma propriedade participar. O procedimento foi conduzido em conformidade com nossos padrões, sem apresentar conflitos.</t>
  </si>
  <si>
    <r>
      <rPr>
        <b/>
        <sz val="10"/>
        <color rgb="FF555555"/>
        <rFont val="Arial"/>
        <family val="2"/>
      </rPr>
      <t xml:space="preserve">Descrição: </t>
    </r>
    <r>
      <rPr>
        <sz val="10"/>
        <color rgb="FF555555"/>
        <rFont val="Arial"/>
        <family val="2"/>
      </rPr>
      <t>Unidades de mineração onde a MAPE ocorre no local ou em suas proximidades.</t>
    </r>
  </si>
  <si>
    <r>
      <rPr>
        <b/>
        <sz val="10"/>
        <color rgb="FF555555"/>
        <rFont val="Arial"/>
        <family val="2"/>
      </rPr>
      <t xml:space="preserve">Descrição: </t>
    </r>
    <r>
      <rPr>
        <sz val="10"/>
        <color rgb="FF555555"/>
        <rFont val="Arial"/>
        <family val="2"/>
      </rPr>
      <t>Locais onde ocorreram reassentamentos, o número de domicílios reassentados em cada um e como seus meios de subsistência foram afetados no processo</t>
    </r>
  </si>
  <si>
    <t xml:space="preserve">Em 2023, o plano de deslocamento involuntário de moradores da Zona de Autossalvamento (ZAS) da barragem de rejeitos em Três Marias foi descontinuado. A medida estava inicialmente prevista em função do alteamento dos módulos Central e Oeste 1 do Depósito de Rejeitos Murici, construído pelo método de alteamento à jusante e utilizado para o recebimento de rejeitos industriais da produção de liga de zinco metálico e óxido.
As negociações com os moradores da ZAS tiveram início em 2022. No entanto, ao longo desse período, foi desenvolvido e testado um novo projeto de disposição de rejeitos, viabilizando o empilhamento a seco e eliminando a necessidade de ampliação da barragem existente.
A mudança de estratégia foi comunicada aos públicos diretamente envolvidos — moradores superficiários, Ministério Público, governo municipal e comunidade local — por meio de nossos canais institucionais e diálogos diretos com lideranças comunitárias. Também foi prestado esclarecimento sobre a paralisação do processo por parte do órgão ambiental.
Em 2024, nosso foco será a transparência na condução do novo processo de licenciamento e a mitigação de eventuais impactos, fortalecendo o relacionamento com as comunidades envolvidas.
</t>
  </si>
  <si>
    <t xml:space="preserve">Em relação ao Licenciamento Ambiental do Alteamento do Depósitode Resíduos Murici, em Três Marias, informado em relato anterior, realizamos reuniões na Zona de Autossalvamento (ZAS) para formalizar o arquivamento do processo, o fim das negociações e do deslocamento involuntário, além da desmobilização do Posto de Atendimento Social. </t>
  </si>
  <si>
    <t>Assegurado independentemente pela PricewaterhouseCoopers Auditores Independentes Ltda.</t>
  </si>
  <si>
    <t>SASB - EM-MM-210a.3</t>
  </si>
  <si>
    <r>
      <rPr>
        <b/>
        <sz val="10"/>
        <color rgb="FF555555"/>
        <rFont val="Arial"/>
        <family val="2"/>
      </rPr>
      <t xml:space="preserve">Descrição: </t>
    </r>
    <r>
      <rPr>
        <sz val="10"/>
        <color rgb="FF555555"/>
        <rFont val="Arial"/>
        <family val="2"/>
      </rPr>
      <t xml:space="preserve">Discussão dos processos de engajamento e práticas de due diligence com respeito aos direitos humanos, direitos indígenas e operação em áreas de conflito </t>
    </r>
  </si>
  <si>
    <t>A Nexa adota uma abordagem estruturada para a gestão de riscos relacionados a direitos humanos, povos indígenas e operação em áreas de conflito, com base em políticas internas, normas nacionais e referenciais internacionais.
Para o relacionamento com povos originários, a empresa conta com o procedimento específico PG-GGS-GSBR-014-PT – Relacionamento com Povos Originários, que estabelece diretrizes para identificação de territórios indígenas, elaboração de estudos específicos para o licenciamento ambiental (ECI e PBACI), e implementação do Plano Básico Ambiental do Componente Indígena. Todas as etapas seguem os princípios da Convenção nº 169 da OIT, com ênfase no Consentimento Livre, Prévio e Informado (CLPI), além de estarem alinhadas a padrões como os da IFC (International Finance Corporation).
No que se refere aos direitos humanos, a Nexa realizou, em 2024, um diagnóstico aprofundado sobre seus processos internos relacionados ao tema, além de estar em fase de elaboração de sua primeira Política de Direitos Humanos. Paralelamente, adota práticas de due diligence que incluem compromissos com iniciativas internacionais como o Pacto Global, os ODS, o Fórum de Empresas e Direitos LGBTI+, e a Women in Mining (Brasil e Peru).
Além disso, a companhia possui uma série de políticas e procedimentos associados à devida diligência, como:
Códigos de Conduta para funcionários e fornecedores;
Procedimentos de Gestão de Riscos corporativos;
Procedimentos para Relacionamento com Representantes do Governo;
Mecanismos de escuta comunitária, como o Procedimento de Atendimento a Queixas e Reclamações;
E uma Linha Ética ativa e amplamente divulgada, acessível a todas as partes interessadas.
Atualmente, a Nexa não opera em áreas de conflito ou de alto risco. Suas operações estão inseridas em contextos de estabilidade institucional e legal. Ainda assim, a empresa reconhece os riscos potenciais envolvidos e atua preventivamente por meio da estruturação de políticas e da promoção de uma cadeia de valor ética e responsável, com due diligence aplicada também a seus fornecedores.</t>
  </si>
  <si>
    <t>SASB - EM-MM-210b.1</t>
  </si>
  <si>
    <r>
      <rPr>
        <b/>
        <sz val="10"/>
        <color rgb="FF555555"/>
        <rFont val="Arial"/>
        <family val="2"/>
      </rPr>
      <t xml:space="preserve">Descrição: </t>
    </r>
    <r>
      <rPr>
        <sz val="10"/>
        <color rgb="FF555555"/>
        <rFont val="Arial"/>
        <family val="2"/>
      </rPr>
      <t xml:space="preserve">Discussão do processo para gerenciar riscos e oportunidades associados aos direitos e interesses da comunidade </t>
    </r>
  </si>
  <si>
    <t>A Nexa possui políticas e procedimentos para identificação e mitigação de riscos: Política de Gestão de Riscos de Negócio (PC-COP-RIS-002-PT) e Manual de Gestão de Riscos Corporativos (MC-COP-RIS-001), incluindo a dimensão "Social" para avaliar impactos e riscos de toda companhia com potenciais rebatimentos em comunidades. Além disso, a Nexa possui procedimento para Relacionamento com Povos Originários (PG-GGS-GSBR-014) e Procedimento para Atenção a Consultas, Solicitações, Queixas e Reclamações da Comunidade (PG-GGS-GGS-005-PT). A Nexa monitora impactos ambientais e realiza programas de Educação Ambiental em cumprimento a suas licenças ambientais. Vale ressaltar ainda que são realizadas reuniões regulares com as comunidades próximas a suas operações, como as atividades "Painel Comunitário" e "Agenda Social". Há ainda atualização regular da Matriz de Stakeholders por unidade de acordo com o procedimento Comunicação, Visibilidade e Participação na Gestão Social (PG-GGS-GSBR-001-PT), bem como o acompanhamento de Negociações e Compromissos Sociais (PG-GGS-GSBR-006-PT).</t>
  </si>
  <si>
    <t>SASB - EM-MM-210b.2</t>
  </si>
  <si>
    <r>
      <rPr>
        <b/>
        <sz val="10"/>
        <color rgb="FF555555"/>
        <rFont val="Arial"/>
        <family val="2"/>
      </rPr>
      <t xml:space="preserve">Descrição: </t>
    </r>
    <r>
      <rPr>
        <sz val="10"/>
        <color rgb="FF555555"/>
        <rFont val="Arial"/>
        <family val="2"/>
      </rPr>
      <t xml:space="preserve">Número e duração dos atrasos não técnicos </t>
    </r>
  </si>
  <si>
    <t>Não houve atrasos não tecnicos identificados no ano</t>
  </si>
  <si>
    <t>Com a reprovação da proposta para renovação do acordo de turno ininterrupto de revezamento de 8 horas para o trabalho, o sindicato comunicou estado de greve;
A empresa iniciou a mediação no Tribunal Regional do Trabalho de Minas Gerais, contudo, o sindicato deflagrou a greve em 03/02/24, e o pedido de mediação passou a ser um Dissídio Coletivo de Greve;
A Superintendência Regional do Trabalho e Emprego solicitou uma reunião para mediação com a Empresa, onde o Superintendente apresentou proposta para conciliação e encaminhou ao Tribunal Regional do Trabalho de Minas Gerais;
A proposta teve rejeição em 07/02/24, contudo, foi aprovada pelo Sindicato e em assembleia pelos empregados em 08/02/24, sendo firmada a conciliação no Tribunal no dia 09/02/24.</t>
  </si>
  <si>
    <t>SASB - EM-MM-310a.1</t>
  </si>
  <si>
    <r>
      <rPr>
        <b/>
        <sz val="10"/>
        <color rgb="FF555555"/>
        <rFont val="Arial"/>
        <family val="2"/>
      </rPr>
      <t xml:space="preserve">Descrição: </t>
    </r>
    <r>
      <rPr>
        <sz val="10"/>
        <color rgb="FF555555"/>
        <rFont val="Arial"/>
        <family val="2"/>
      </rPr>
      <t xml:space="preserve">Porcentagem de mão-de-obra ativa coberta por acordos de negociação coletiva, discriminada por funcionários norte-americanos e estrangeiros </t>
    </r>
  </si>
  <si>
    <t xml:space="preserve">87% dos colaboradores são cobertos por acordos sindicais, contendo cláusulas econômicas e sociais. </t>
  </si>
  <si>
    <t xml:space="preserve">76.5% dos colaboradores são cobertos por acordos sindicais, contendo cláusulas econômicas e sociais. </t>
  </si>
  <si>
    <t>Econômico</t>
  </si>
  <si>
    <t>GRI 201-1</t>
  </si>
  <si>
    <t>Valor econômico direto gerado e distribuído</t>
  </si>
  <si>
    <t>GRI 202-1</t>
  </si>
  <si>
    <t>Proporção do menor salário pago ao salário mínimo</t>
  </si>
  <si>
    <t>GRI 202-2</t>
  </si>
  <si>
    <t>Proporção de membros da alta administração contratados na comunidade local</t>
  </si>
  <si>
    <t>GRI 204-1</t>
  </si>
  <si>
    <t>Proporção de gastos com fornecedores locais</t>
  </si>
  <si>
    <t>GRI 205-1</t>
  </si>
  <si>
    <t>Operações avaliadas quanto a riscos relacionados à corrupção</t>
  </si>
  <si>
    <t>GRI 205-2</t>
  </si>
  <si>
    <t>Comunicação e capacitação em políticas e procedimentos de combate à corrupção</t>
  </si>
  <si>
    <t>GRI 205-3</t>
  </si>
  <si>
    <t>Casos confirmados de corrupção e medidas tomadas</t>
  </si>
  <si>
    <t>GRI 206-1</t>
  </si>
  <si>
    <t>Ações judiciais por concorrência desleal, práticas de truste e monopólio</t>
  </si>
  <si>
    <t>GRI 207-1</t>
  </si>
  <si>
    <t>Abordagem tributária</t>
  </si>
  <si>
    <t>GRI 207-2</t>
  </si>
  <si>
    <t>Governança, controle e gestão de risco fiscal</t>
  </si>
  <si>
    <t>GRI 207-3</t>
  </si>
  <si>
    <t>Engajamento de stakeholders e gestão de suas preocupações quanto a tributos</t>
  </si>
  <si>
    <t xml:space="preserve">Casos de discriminação e medidas corretivas tomadas </t>
  </si>
  <si>
    <t>GRI 408-1</t>
  </si>
  <si>
    <t xml:space="preserve"> Operações de fornecedores com risco significativo de casos de trabalho infantil</t>
  </si>
  <si>
    <t>GRI 409-1</t>
  </si>
  <si>
    <t>Operações e fornecedores com risco significativo para a ocorrência de trabalho forçado ou análogo ao escravo</t>
  </si>
  <si>
    <t>GRI 414-1</t>
  </si>
  <si>
    <t>Novos fornecedores selecionados com base em critérios sociais</t>
  </si>
  <si>
    <t>GRI 414-2</t>
  </si>
  <si>
    <t>Impactos sociais negativos na cadeia de fornecedores e medidas tomadas</t>
  </si>
  <si>
    <t>GRI 415-1</t>
  </si>
  <si>
    <t>Contribuições políticas</t>
  </si>
  <si>
    <t>GRI 2-27</t>
  </si>
  <si>
    <t>Conformidade com leis e regulamentos</t>
  </si>
  <si>
    <t>SASB EM-MM-510a.1</t>
  </si>
  <si>
    <t xml:space="preserve">Descrição do sistema de gestão para prevenção de corrupção e suborno em toda a cadeia de valor </t>
  </si>
  <si>
    <t>SASB EM-MM-510a.2</t>
  </si>
  <si>
    <t xml:space="preserve">Produção em países que têm os 20 mais baixos índices de percepção de corrupção da Transparency International </t>
  </si>
  <si>
    <t>GRI 201-1 (2016)</t>
  </si>
  <si>
    <r>
      <rPr>
        <b/>
        <sz val="10"/>
        <color rgb="FF555555"/>
        <rFont val="Verdana"/>
        <family val="2"/>
      </rPr>
      <t>Descrição:</t>
    </r>
    <r>
      <rPr>
        <sz val="10"/>
        <color rgb="FF555555"/>
        <rFont val="Verdana"/>
        <family val="2"/>
      </rPr>
      <t xml:space="preserve"> Valor econômico direto gerado e distribuído</t>
    </r>
  </si>
  <si>
    <t>Composição do Valor Adicionado</t>
  </si>
  <si>
    <t>Descrição</t>
  </si>
  <si>
    <t>2024</t>
  </si>
  <si>
    <t>2023</t>
  </si>
  <si>
    <t>2022</t>
  </si>
  <si>
    <t>Medida</t>
  </si>
  <si>
    <t xml:space="preserve">Valor Econômico Direto Gerado </t>
  </si>
  <si>
    <t>Milhares de Dólares</t>
  </si>
  <si>
    <t>1) Receitas</t>
  </si>
  <si>
    <t>1.1) Vendas de Produtos e Serviços</t>
  </si>
  <si>
    <t>1.2) Outras Receitas (Despesas) Operacionais</t>
  </si>
  <si>
    <t>1.3) Provisão para Créditos de Liquidação Duvidosa</t>
  </si>
  <si>
    <t>1.4) Total de Receitas</t>
  </si>
  <si>
    <t>2) Insumos adquiridos de terceiros</t>
  </si>
  <si>
    <t>2.1) Matérias-primas e outros insumos de produção</t>
  </si>
  <si>
    <t>2.2) Materiais, energia, serviços de terceiros e outros</t>
  </si>
  <si>
    <t>2.3)  Impairment de ativo imobilizado</t>
  </si>
  <si>
    <t>3) Valor adicionado Bruto</t>
  </si>
  <si>
    <t>3.1) Depreciação, amortização e exaustão</t>
  </si>
  <si>
    <t>4) Valor adicionado líquido produzido</t>
  </si>
  <si>
    <t>5) Valor Adicionado Recebido em Transferência</t>
  </si>
  <si>
    <t>5.1) Equivalência Patrimonial</t>
  </si>
  <si>
    <t>5.2) Realização dos outros abrangentes na baixa do investimento</t>
  </si>
  <si>
    <t>5.3) Receitas financeiras</t>
  </si>
  <si>
    <t>Total Valor Adicionado Recebido em Transferência</t>
  </si>
  <si>
    <t>6) Valor adicionado total a distribuir</t>
  </si>
  <si>
    <t>7) Distribuição no valor Adicionado</t>
  </si>
  <si>
    <t>7.1) Pessoas e encargos</t>
  </si>
  <si>
    <t>7.1.1) Remuneração direta</t>
  </si>
  <si>
    <t>7.1.2) Encargos sociais</t>
  </si>
  <si>
    <t>7.1.3) Benefícios</t>
  </si>
  <si>
    <t xml:space="preserve">7.2) Impostos, taxas e contribuições </t>
  </si>
  <si>
    <t>7.2.1) Federais</t>
  </si>
  <si>
    <t>7.2.2) Estaduais</t>
  </si>
  <si>
    <t>7.2.3) Municipais</t>
  </si>
  <si>
    <t>7.2.4) Tributos diferidos</t>
  </si>
  <si>
    <t>7.3) Remuneração de capitais de terceiros</t>
  </si>
  <si>
    <t>7.3.1) Despesas financeiras</t>
  </si>
  <si>
    <t>7.3.2) Aluguéis</t>
  </si>
  <si>
    <t>7.4) Remuneração de capitais próprios</t>
  </si>
  <si>
    <t>7.4.1) Lucro líquido(prejuízo) do exercício</t>
  </si>
  <si>
    <t>8) Valor adicionado distribuído</t>
  </si>
  <si>
    <t>8.1) Valor Econômico Retido</t>
  </si>
  <si>
    <t>8.2) Custos Operacionais</t>
  </si>
  <si>
    <t xml:space="preserve">Complemento Setorial GRI 11.14.2 / 201-1 </t>
  </si>
  <si>
    <t xml:space="preserve">Investimentos Sociais </t>
  </si>
  <si>
    <t xml:space="preserve">Total Nexa </t>
  </si>
  <si>
    <r>
      <t xml:space="preserve">Nota:  </t>
    </r>
    <r>
      <rPr>
        <sz val="10"/>
        <color rgb="FF555555"/>
        <rFont val="Verdana"/>
        <family val="2"/>
      </rPr>
      <t>Considerou-se os investimentos em projetos sociais, relacionamento comunitário, doações e patrocínios voluntários. Não foram considerados compromissos sociais e investimentos obrigatórios, como, por exemplo, condicionantes ambientais e descomissionamento da planta, conforme orienta GRI.</t>
    </r>
  </si>
  <si>
    <t>GRI 202-1 (2016)</t>
  </si>
  <si>
    <r>
      <rPr>
        <b/>
        <sz val="10"/>
        <color rgb="FF555555"/>
        <rFont val="Verdana"/>
        <family val="2"/>
      </rPr>
      <t>Descrição:</t>
    </r>
    <r>
      <rPr>
        <sz val="10"/>
        <color rgb="FF555555"/>
        <rFont val="Verdana"/>
        <family val="2"/>
      </rPr>
      <t xml:space="preserve"> Proporção entre o salário mais baixo e o salário mínimo local, com discriminação por gênero </t>
    </r>
  </si>
  <si>
    <r>
      <rPr>
        <b/>
        <sz val="9"/>
        <color rgb="FF555555"/>
        <rFont val="Verdana"/>
        <family val="2"/>
      </rPr>
      <t>Nota:</t>
    </r>
    <r>
      <rPr>
        <sz val="9"/>
        <color rgb="FF555555"/>
        <rFont val="Verdana"/>
        <family val="2"/>
      </rPr>
      <t xml:space="preserve"> Para fins de relato discriminado por negócio, utilizamos a média da proporção das unidades de negócio. Destacamos que em nenhuma das unidades, seja operacional ou corporativo, identificamos salários abaixo do salário mínimo local. </t>
    </r>
  </si>
  <si>
    <t>GRI 202-2 (2016)</t>
  </si>
  <si>
    <r>
      <rPr>
        <b/>
        <sz val="10"/>
        <color rgb="FF555555"/>
        <rFont val="Verdana"/>
        <family val="2"/>
      </rPr>
      <t>Descrição:</t>
    </r>
    <r>
      <rPr>
        <sz val="10"/>
        <color rgb="FF555555"/>
        <rFont val="Verdana"/>
        <family val="2"/>
      </rPr>
      <t xml:space="preserve"> Proporção de membros da diretoria contratados na comunidade local</t>
    </r>
  </si>
  <si>
    <t>Não temos programas de contratações para comunidade local. Apesar de, nas unidades operacionais, termos colaboradores do entorno, o dado não é controlado pela Nexa.</t>
  </si>
  <si>
    <t>GRI 203-1 (2016)</t>
  </si>
  <si>
    <r>
      <rPr>
        <b/>
        <sz val="10"/>
        <color rgb="FF555555"/>
        <rFont val="Verdana"/>
        <family val="2"/>
      </rPr>
      <t>Descrição:</t>
    </r>
    <r>
      <rPr>
        <sz val="10"/>
        <color rgb="FF555555"/>
        <rFont val="Verdana"/>
        <family val="2"/>
      </rPr>
      <t xml:space="preserve"> Investimentos em infraestrutura e apoio a serviços</t>
    </r>
  </si>
  <si>
    <t>Valor (U$S)</t>
  </si>
  <si>
    <t>Descrição do valor investido</t>
  </si>
  <si>
    <r>
      <t xml:space="preserve">referente à investimento em infraestrutura e serviços em unidades de </t>
    </r>
    <r>
      <rPr>
        <b/>
        <sz val="9"/>
        <color rgb="FF555555"/>
        <rFont val="Verdana"/>
        <family val="2"/>
      </rPr>
      <t xml:space="preserve">mineração. </t>
    </r>
    <r>
      <rPr>
        <sz val="9"/>
        <color rgb="FF555555"/>
        <rFont val="Verdana"/>
        <family val="2"/>
      </rPr>
      <t xml:space="preserve">Para unidades no Peru, ainda há U$S 600.658 dolares em </t>
    </r>
    <r>
      <rPr>
        <i/>
        <sz val="9"/>
        <color rgb="FF555555"/>
        <rFont val="Verdana"/>
        <family val="2"/>
      </rPr>
      <t>Obras por Impuesto</t>
    </r>
    <r>
      <rPr>
        <sz val="9"/>
        <color rgb="FF555555"/>
        <rFont val="Verdana"/>
        <family val="2"/>
      </rPr>
      <t>, mecanismo que permite às empresas privadas coordenas com o governo peruano, autoridades reginais/locais ou universidades públicas para financeiar e executar projetos sobre a</t>
    </r>
    <r>
      <rPr>
        <i/>
        <sz val="9"/>
        <color rgb="FF555555"/>
        <rFont val="Verdana"/>
        <family val="2"/>
      </rPr>
      <t xml:space="preserve"> Lei de Obras por Impuesto,</t>
    </r>
    <r>
      <rPr>
        <sz val="9"/>
        <color rgb="FF555555"/>
        <rFont val="Verdana"/>
        <family val="2"/>
      </rPr>
      <t xml:space="preserve"> trazendo benefícios sociais e de relação com o território. </t>
    </r>
  </si>
  <si>
    <t>GRI 204-1 (2016)</t>
  </si>
  <si>
    <r>
      <rPr>
        <b/>
        <sz val="10"/>
        <color rgb="FF555555"/>
        <rFont val="Verdana"/>
        <family val="2"/>
      </rPr>
      <t>Descrição:</t>
    </r>
    <r>
      <rPr>
        <sz val="10"/>
        <color rgb="FF555555"/>
        <rFont val="Verdana"/>
        <family val="2"/>
      </rPr>
      <t xml:space="preserve"> Proporção de gastos com fornecedores locais</t>
    </r>
  </si>
  <si>
    <t>Valor Gasto com Fornecedores Locais</t>
  </si>
  <si>
    <t>Proporção de Gasto com Fornecedores locais</t>
  </si>
  <si>
    <r>
      <rPr>
        <b/>
        <sz val="9"/>
        <color rgb="FF555555"/>
        <rFont val="Verdana"/>
        <family val="2"/>
      </rPr>
      <t>Nota</t>
    </r>
    <r>
      <rPr>
        <sz val="9"/>
        <color rgb="FF555555"/>
        <rFont val="Verdana"/>
        <family val="2"/>
      </rPr>
      <t>: Em desenvolvimento do Programa de Cadeia de Valor Sustentável, que tem como objetivo promover o desenvolvimento sustentável e a criação de valor compartilhado ao longo de toda a cadeia de suprimentos, no final de 2024 foi redefinido o conceito de "fornecedores locais" para as unidades produtivas da Nexa, o qual será plenamente implementado a partir de 2025. Contudo, no que se refere aos dados de 2024, o conceito de fornecedor local e comunal para as unidades de produção no Peru continua sendo determinado e indicado pela área de Gestão Social.
O novo conceito (aplicado a partir de 2025) considera-se fornecedor local micro e pequenas empresas localizadas em um raio de até 50 km das unidades produtivas situadas nos centros urbanos de Lima e Juiz de Fora, e de até 100 km para as demais unidades, a fim de fortalecer o desenvolvimento econômico local e fomentar uma relação mais próxima com a comunidade.
No que tange aos fornecedores comunais, um conceito específico aplicável apenas às unidades no Peru, este se refere a uma pessoa jurídica ou física que desenvolve atividades comerciais formadas por membros de uma comunidade que se encontra dentro da área de influência social de uma operação ou projeto da Nexa. Estes fornecedores devem ser apresentados e/ou avaliados pela comunidade à qual pertencem, com a devida validação prévia por parte da área de Gestão Social do Peru. Este processo visa garantir que as parcerias com fornecedores comunais estejam em consonância com os interesses e necessidades da própria comunidade, promovendo a inclusão social e o fortalecimento de vínculos sustentáveis.
Esse aprimoramento nos critérios e procedimentos de identificação e validação de fornecedores locais e comunais reflete o compromisso da Nexa com a sustentabilidade, o desenvolvimento local e a responsabilidade social, alinhando-se com as melhores práticas de gestão de cadeias de valor.</t>
    </r>
  </si>
  <si>
    <t>GRI 205-1 (2016)</t>
  </si>
  <si>
    <r>
      <rPr>
        <b/>
        <sz val="10"/>
        <color rgb="FF555555"/>
        <rFont val="Verdana"/>
        <family val="2"/>
      </rPr>
      <t>Descrição:</t>
    </r>
    <r>
      <rPr>
        <sz val="10"/>
        <color rgb="FF555555"/>
        <rFont val="Verdana"/>
        <family val="2"/>
      </rPr>
      <t xml:space="preserve"> Operações avaliadas quanto a riscos relacionados à corrupção</t>
    </r>
  </si>
  <si>
    <t>100% das unidades, sejam corporativas, de metalurgia ou mineração, são abrangidas nas avaliações quanto à risco à corrupção. Todos os processos de avaliação de compliance se aplicam para todas as unidades e processos</t>
  </si>
  <si>
    <t>Todas as unidades da Nexa (18), são abrangidas pelo canal de ética, que pode ser acessado por qualquer parte interessada através do link: https://www.contatoseguro.com.br/pt/nexaresources/relato/denuncia. 
Ao fazer o registro do caso o interessado poderá optar pelo país e indicar a unidade onde ocorreu o problemas. As unidades são: Aripuanã, Vazante, Juiz de Fora, Três Marias, Corp SP, Corp BH, Pollarix, SPE Amador, SPE Igarapava e SPE Picada (Brasil), Atacocha, El Porvenir, Cerro Lindo, Cajamarquila e Corp Peru (Peru), EUA, Namímia e Luxemburgo.  Ainda, Todos os processos de avaliação de compliance se aplicam para todas as unidades e processos, a área de compliance avalia riscos relacionados a temas de compliance como corrupção, lavagem de dinheiro, interações com órgãos públicos, processos de doações, patrocínios, conflitos de interesse, due diligence (fornecedores, clientes e demais terceiros). Além do canal da linha ética que está aberto para receber denúncias relacionadas à fraude e corrupção que também serão analisados pelas equipes de compliance e linha ética.</t>
  </si>
  <si>
    <t>GRI 205-2 (2016)</t>
  </si>
  <si>
    <r>
      <rPr>
        <b/>
        <sz val="10"/>
        <color rgb="FF555555"/>
        <rFont val="Verdana"/>
        <family val="2"/>
      </rPr>
      <t>Descrição:</t>
    </r>
    <r>
      <rPr>
        <sz val="10"/>
        <color rgb="FF555555"/>
        <rFont val="Verdana"/>
        <family val="2"/>
      </rPr>
      <t xml:space="preserve"> Comunicação e capacitação em políticas e procedimentos de combate à corrupção</t>
    </r>
  </si>
  <si>
    <t>Comunicação e Capacitação, por região - 2024</t>
  </si>
  <si>
    <t>Brasil</t>
  </si>
  <si>
    <t xml:space="preserve">Terceiros </t>
  </si>
  <si>
    <t>Peru/EUA/Luxemburgo</t>
  </si>
  <si>
    <t>GRI 205-3 (2016)</t>
  </si>
  <si>
    <r>
      <rPr>
        <b/>
        <sz val="10"/>
        <color rgb="FF555555"/>
        <rFont val="Verdana"/>
        <family val="2"/>
      </rPr>
      <t>Descrição:</t>
    </r>
    <r>
      <rPr>
        <sz val="10"/>
        <color rgb="FF555555"/>
        <rFont val="Verdana"/>
        <family val="2"/>
      </rPr>
      <t xml:space="preserve"> Casos confirmados de corrupção e medidas tomadas</t>
    </r>
  </si>
  <si>
    <t>Não foram recebidas denúncias nem identificado nenhum caso de corrupção na Nexa em 2022.</t>
  </si>
  <si>
    <t>Não foram recebidas denúncias nem identificado nenhum caso de corrupção na Nexa em 2023.</t>
  </si>
  <si>
    <t>Não foram recebidas denúncias nem identificado nenhum caso de corrupção na Nexa em 2024.</t>
  </si>
  <si>
    <t>GRI 206-1 (2016)</t>
  </si>
  <si>
    <r>
      <rPr>
        <b/>
        <sz val="10"/>
        <color rgb="FF555555"/>
        <rFont val="Verdana"/>
        <family val="2"/>
      </rPr>
      <t>Descrição:</t>
    </r>
    <r>
      <rPr>
        <sz val="10"/>
        <color rgb="FF555555"/>
        <rFont val="Verdana"/>
        <family val="2"/>
      </rPr>
      <t xml:space="preserve"> Ações judiciais por concorrência desleal, práticas de truste e monopólio</t>
    </r>
  </si>
  <si>
    <t>Não houve ações judiciais por comportamento concorrencial, antitruste e práticas de monopólio na Nexa em 2022.</t>
  </si>
  <si>
    <t>Não houve ações judiciais por comportamento concorrencial, antitruste e práticas de monopólio na Nexa em 2023.</t>
  </si>
  <si>
    <t>Não houve ações judiciais por comportamento concorrencial, antitruste e práticas de monopólio na Nexa em 2024.</t>
  </si>
  <si>
    <t>GRI 207-1 (2019) - GRI 14.23.4</t>
  </si>
  <si>
    <r>
      <rPr>
        <b/>
        <sz val="10"/>
        <color rgb="FF555555"/>
        <rFont val="Verdana"/>
        <family val="2"/>
      </rPr>
      <t>Descrição:</t>
    </r>
    <r>
      <rPr>
        <sz val="10"/>
        <color rgb="FF555555"/>
        <rFont val="Verdana"/>
        <family val="2"/>
      </rPr>
      <t xml:space="preserve"> Abordagem tributária</t>
    </r>
  </si>
  <si>
    <r>
      <t>A Nexa é comprometida com o cumprimento das obrigações tributárias para garantir a conformidade com a legislação fiscal e com o pagamento adequado de tributos em todas as jurisdições em que opera. As suas transações intragrupo são praticadas com base no princípio</t>
    </r>
    <r>
      <rPr>
        <i/>
        <sz val="9"/>
        <color rgb="FF555555"/>
        <rFont val="Verdana"/>
        <family val="2"/>
      </rPr>
      <t xml:space="preserve"> arm's lenght </t>
    </r>
    <r>
      <rPr>
        <sz val="9"/>
        <color rgb="FF555555"/>
        <rFont val="Verdana"/>
        <family val="2"/>
      </rPr>
      <t xml:space="preserve">e cumprindo com todas as obrigações decorrentes das regras de preços de transferência, seguindo os padrões internacionais da OCDE e observando as especificidades das legislações locais. Incentivos fiscais são utilizados pelas entidades do grupo em suas atividades regulares e sempre seguindo as regras e determinações aplicáveis.
A Nexa não conduz negócios em jurisdições consideradas paraísos fiscais, e também não faz uso de planejamentos fiscais agressivos.
O Diretor Financeiro tem a responsabilidade geral pelos assuntos tributários de estratégia fiscal e compliance fiscal e é responsável pela informação fiscal ao Comitê de Auditoria </t>
    </r>
  </si>
  <si>
    <r>
      <t xml:space="preserve">Nota: </t>
    </r>
    <r>
      <rPr>
        <sz val="10"/>
        <color theme="1" tint="0.34998626667073579"/>
        <rFont val="Verdana"/>
        <family val="2"/>
      </rPr>
      <t xml:space="preserve">Idicador adicionado em 2024 para adequação do caderno setorial. O histórico será mantido a partir deste ano </t>
    </r>
  </si>
  <si>
    <t>GRI 207-2 (2019)</t>
  </si>
  <si>
    <r>
      <rPr>
        <b/>
        <sz val="10"/>
        <color rgb="FF555555"/>
        <rFont val="Verdana"/>
        <family val="2"/>
      </rPr>
      <t>Descrição:</t>
    </r>
    <r>
      <rPr>
        <sz val="10"/>
        <color rgb="FF555555"/>
        <rFont val="Verdana"/>
        <family val="2"/>
      </rPr>
      <t xml:space="preserve"> Governança, controle e gestão de risco fiscal</t>
    </r>
  </si>
  <si>
    <t>Na Nexa, a governança e o controle fiscal são supervisionados pelas Diretorias Financeira e Jurídica, com gestão realizada por uma equipe tributária interna experiente, apoiada pelo time jurídico e por consultores externos, quando necessário. A abordagem tributária está integrada à organização por meio da participação da equipe fiscal em projetos estratégicos e na avaliação periódica dos riscos fiscais. Esses riscos são identificados com base na análise contínua das estruturas e operações da companhia, bem como no monitoramento da legislação e jurisprudência aplicáveis, conforme a política interna de mensuração de riscos tributários e previdenciários. Os riscos são classificados conforme seu grau de criticidade e reportados às gerências e diretorias competentes, sendo que os considerados críticos são levados ao Comitê de Riscos. As informações sobre riscos identificados, avaliados e quantificados são periodicamente reportadas às Diretorias Financeira e Jurídica, ao Management Committee e ao Comitê de Riscos da companhia.</t>
  </si>
  <si>
    <t>GRI 207-3 (2019)</t>
  </si>
  <si>
    <r>
      <rPr>
        <b/>
        <sz val="10"/>
        <color rgb="FF555555"/>
        <rFont val="Verdana"/>
        <family val="2"/>
      </rPr>
      <t>Descrição:</t>
    </r>
    <r>
      <rPr>
        <sz val="10"/>
        <color rgb="FF555555"/>
        <rFont val="Verdana"/>
        <family val="2"/>
      </rPr>
      <t xml:space="preserve"> Engajamento de stakeholders e gestão de suas preocupações quanto a tributos</t>
    </r>
  </si>
  <si>
    <t>A Nexa adota uma abordagem responsável e transparente na gestão de impostos, alinhada à sua estratégia empresarial e compromissos de sustentabilidade. A empresa busca manter relações construtivas, colaborativas e profissionais com as autoridades fiscais, pautando-se na transparência e na confiança. Nesse contexto, participa de consultas públicas promovidas pela Receita Federal do Brasil sobre temas que impactam seus negócios e sua estratégia fiscal, e atua de forma propositiva em entidades de classe e confederações. A companhia estabelece diálogos proativos com as autoridades fiscais, especialmente em processos de fiscalização, estando aberta a avaliar opiniões divergentes e, quando aplicável, revisar suas interpretações. A abordagem fiscal da Nexa também considera o equilíbrio entre conformidade e eficiência, dentro de um nível de tolerância a riscos tributários condizente com sua governança corporativa e políticas internas.</t>
  </si>
  <si>
    <t>Raça</t>
  </si>
  <si>
    <r>
      <rPr>
        <b/>
        <sz val="10"/>
        <color rgb="FF555555"/>
        <rFont val="Verdana"/>
        <family val="2"/>
      </rPr>
      <t>Descrição:</t>
    </r>
    <r>
      <rPr>
        <sz val="10"/>
        <color rgb="FF555555"/>
        <rFont val="Verdana"/>
        <family val="2"/>
      </rPr>
      <t xml:space="preserve"> Casos de discriminação e medidas corretivas tomadas </t>
    </r>
  </si>
  <si>
    <t>Cor</t>
  </si>
  <si>
    <t>Denúncias recebidas pela linha ética no período coberto pelo relatório</t>
  </si>
  <si>
    <t>Casos recebidos no período coberto pelo relatório ainda em análise</t>
  </si>
  <si>
    <t>Casos analisados e considerados não procedentes</t>
  </si>
  <si>
    <t>Casos analisados e considerados procedentes</t>
  </si>
  <si>
    <t>Faixa etária</t>
  </si>
  <si>
    <t>Religião</t>
  </si>
  <si>
    <t>Opinião Política</t>
  </si>
  <si>
    <t>Ascendência nacional</t>
  </si>
  <si>
    <t>Origem Social</t>
  </si>
  <si>
    <t>Assédio e Abuso de  Poder</t>
  </si>
  <si>
    <t>Outros</t>
  </si>
  <si>
    <t>GRI 408-1 e 409-1</t>
  </si>
  <si>
    <r>
      <rPr>
        <b/>
        <sz val="10"/>
        <color rgb="FF555555"/>
        <rFont val="Verdana"/>
        <family val="2"/>
      </rPr>
      <t>Descrição GRI 408-1:</t>
    </r>
    <r>
      <rPr>
        <sz val="10"/>
        <color rgb="FF555555"/>
        <rFont val="Verdana"/>
        <family val="2"/>
      </rPr>
      <t xml:space="preserve"> Operações de fornecedores com risco significativo de casos de trabalho infantil</t>
    </r>
  </si>
  <si>
    <r>
      <rPr>
        <b/>
        <sz val="10"/>
        <color rgb="FF555555"/>
        <rFont val="Verdana"/>
        <family val="2"/>
      </rPr>
      <t>Descrição GRI 409-1:</t>
    </r>
    <r>
      <rPr>
        <sz val="10"/>
        <color rgb="FF555555"/>
        <rFont val="Verdana"/>
        <family val="2"/>
      </rPr>
      <t xml:space="preserve"> Operações e fornecedores com risco significativo para a ocorrência de trabalho forçado ou análogo ao escravo</t>
    </r>
  </si>
  <si>
    <t>Em 2022, não identificamos, neste processo, operações ou fornecedores com riscos relacionado a trabalho infantil ou trabalho forçado</t>
  </si>
  <si>
    <t>Em 2023, não identificamos, neste processo, operações ou fornecedores com riscos relacionado a trabalho infantil ou trabalho forçado</t>
  </si>
  <si>
    <t>Em 2024, não identificamos, neste processo, operações ou fornecedores com riscos relacionado a trabalho infantil ou trabalho forçado</t>
  </si>
  <si>
    <t>GRI 414-1 e 414-2</t>
  </si>
  <si>
    <r>
      <rPr>
        <b/>
        <sz val="10"/>
        <color rgb="FF555555"/>
        <rFont val="Verdana"/>
        <family val="2"/>
      </rPr>
      <t>Descrição GRI 414-1:</t>
    </r>
    <r>
      <rPr>
        <sz val="10"/>
        <color rgb="FF555555"/>
        <rFont val="Verdana"/>
        <family val="2"/>
      </rPr>
      <t xml:space="preserve"> Novos fornecedores selecionados com base em critérios sociais</t>
    </r>
  </si>
  <si>
    <r>
      <rPr>
        <b/>
        <sz val="10"/>
        <color rgb="FF555555"/>
        <rFont val="Verdana"/>
        <family val="2"/>
      </rPr>
      <t>Descrição GRI 414-2:</t>
    </r>
    <r>
      <rPr>
        <sz val="10"/>
        <color rgb="FF555555"/>
        <rFont val="Verdana"/>
        <family val="2"/>
      </rPr>
      <t xml:space="preserve"> Impactos sociais negativos na cadeia de fornecedores e medidas tomadas</t>
    </r>
  </si>
  <si>
    <t>Em 2024, 99% dos fornecedores que a Nexa considerou selecionar ou contratar foram avaliados e aprovados em critérios ambientais. No ano, 3.998 (99%) foram submetivos à avaliação social, sendo que 1% dessa base apresentou possibilidade de impacto. Os casos foram tratados com planos de ação corretivos para garantir a solução e promover práticas sustentáveis e éticas.
 A avaliação dos impactos sociais em nossos fornecedores tambem ocorre por meio do nosso programa de avaliação de fornecedores, que agora é dividido em duas etapas distintas, visando garantir a conformidade e o alinhamento com nossos valores e critérios operacionais e ambientais.
Primeira Etapa: Avaliação Interna_x000B_Na primeira fase, conduzimos uma avaliação interna, tanto qualitativa quanto quantitativa, focada no desempenho, segurança e conformidade dos fornecedores em relação aos nossos critérios operacionais e ambientais. O principal objetivo é garantir que nossos fornecedores atendam aos mais elevados padrões de excelência e sustentabilidade._x000B_Os aspectos avaliados incluem:
Desempenho: Analisamos a adequação do fornecedor ao escopo contratado, o cumprimento de prazos, a qualificação da mão de obra, o atendimento aos planos de ação e o nível de comunicação entre o gestor do contrato e o fornecedor.
Compliance: Verificamos a conformidade dos fornecedores com práticas que possam prejudicar a imagem da empresa, incluindo denúncias de corrupção ou envolvimento com práticas ilícitas.
Saúde e Segurança: Avaliamos o cumprimento das normas de segurança, como o uso adequado de Equipamentos de Proteção Individual (EPIs) e Coletivos (EPCs), o seguimento das regras de segurança no trabalho, e o tratamento de acidentes, verificando se os planos de ação foram implementados corretamente.
Para os fornecedores que apresentaram oportunidades de melhoria, elaboramos planos de ação específicos, focados no apoio ao seu desenvolvimento contínuo e no incentivo a uma cultura de aprimoramento dentro da cadeia de valor.
Segunda Etapa: Avaliação Externa_x000B_Na segunda fase, realizamos uma avaliação externa, que conta com a participação ativa dos fornecedores, com foco nos critérios ESG (ambientais, sociais e de governança). O objetivo dessa etapa é medir a maturidade dos fornecedores nessas áreas, identificando suas práticas e políticas tanto ambientais quanto sociais, além de avaliar como eles contribuem para boas práticas de governança.
Essa abordagem permite uma visão abrangente e integrada dos fornecedores, identificando não apenas seu desempenho operacional, mas também seu compromisso com a sustentabilidade e a responsabilidade social. 
Após a consolidação dos resultados do programa de avaliação de fornecedores do ano vigente, aplica-se a Política de Consequências, que determina as ações a serem tomadas com base no desempenho dos fornecedores. Esta política tem como objetivo garantir que o desempenho dos fornecedores seja monitorado de maneira justa e consistente, incentivando a melhoria contínua e alinhamento com os nossos padrões.
Fornecedores que apresentarem uma redução no desempenho ao longo dos anos serão avaliados pela liderança, que determinará a necessidade de um plano de melhoria para apoiar o desenvolvimento do fornecedor. O acompanhamento e a execução desse plano visam promover a correção de eventuais falhas e o retorno do fornecedor aos padrões desejados.</t>
  </si>
  <si>
    <t>GRI 415 (2016)</t>
  </si>
  <si>
    <r>
      <rPr>
        <b/>
        <sz val="10"/>
        <color rgb="FF555555"/>
        <rFont val="Verdana"/>
        <family val="2"/>
      </rPr>
      <t>Descrição :</t>
    </r>
    <r>
      <rPr>
        <sz val="10"/>
        <color rgb="FF555555"/>
        <rFont val="Verdana"/>
        <family val="2"/>
      </rPr>
      <t xml:space="preserve"> Contribuições Políticas</t>
    </r>
  </si>
  <si>
    <t xml:space="preserve"> </t>
  </si>
  <si>
    <t>A Nexa não realiza contribuições financeiras ou em espécie a partidos políticos, políticos individuais ou instituições relacionadas. A atuação da empresa está voltada ao fortalecimento das políticas públicas por meio de programas sociais que abrangem temas como diversificação econômica, gestão da água e educação, especialmente nas regiões onde opera. Esses programas podem incluir suporte técnico, capacitação de servidores públicos, elaboração de diagnósticos e documentos técnicos, além da promoção de processos participativos com gestores e comunidades. Embora gerem impactos positivos na melhoria dos serviços públicos, a Nexa reconhece os riscos associados, como a possível dependência da gestão pública, má conduta de terceiros, corrupção e interpretações equivocadas sobre o papel da empresa nas ações sociais. Por isso, mantém diretrizes claras de integridade e conformidade para mitigar esses riscos.</t>
  </si>
  <si>
    <t>GRI 2-27 (2021)</t>
  </si>
  <si>
    <r>
      <rPr>
        <b/>
        <sz val="10"/>
        <color rgb="FF555555"/>
        <rFont val="Verdana"/>
        <family val="2"/>
      </rPr>
      <t>Descrição:</t>
    </r>
    <r>
      <rPr>
        <sz val="10"/>
        <color rgb="FF555555"/>
        <rFont val="Verdana"/>
        <family val="2"/>
      </rPr>
      <t xml:space="preserve"> Conformidade com leis e regulamentos</t>
    </r>
  </si>
  <si>
    <t>Região</t>
  </si>
  <si>
    <t>Sanções não-monetárias e multas referentes a casos significativos em 2024</t>
  </si>
  <si>
    <t>Meio Ambiente</t>
  </si>
  <si>
    <t>Tributário</t>
  </si>
  <si>
    <t>Trabalhista/Previdenciário</t>
  </si>
  <si>
    <t>Multas / TACs ou TC's</t>
  </si>
  <si>
    <t>Valor Monerário</t>
  </si>
  <si>
    <t xml:space="preserve">Peru </t>
  </si>
  <si>
    <t>4960685.688¹</t>
  </si>
  <si>
    <t>¹ Para o ano de 2024, pagamos US$ 4.960.385 em casos de não conformidade trabalhista. Nos anos anteriores não tivemos valores significativos a serem reportados.</t>
  </si>
  <si>
    <t>SASB - EM-MM-510a.1</t>
  </si>
  <si>
    <r>
      <rPr>
        <b/>
        <sz val="10"/>
        <color rgb="FF555555"/>
        <rFont val="Verdana"/>
        <family val="2"/>
      </rPr>
      <t xml:space="preserve">Descrição: </t>
    </r>
    <r>
      <rPr>
        <sz val="10"/>
        <color rgb="FF555555"/>
        <rFont val="Verdana"/>
        <family val="2"/>
      </rPr>
      <t xml:space="preserve">Descrição do sistema de gestão para prevenção de corrupção e suborno em toda a cadeia de valor </t>
    </r>
  </si>
  <si>
    <t>O sistema de gestão para a prevenção da corrupção e do suborno na Nexa é uma estrutura integrada que combina políticas, procedimentos e controles para identificar, mitigar e monitorar riscos de corrupção, promovendo a integridade em todas as nossas operações operações, negociações e interações com terceiros. Iniciando-se pelo comprometimento da alta liderança e pela implementação do nosso Código de Conduta, realizamos sessões de treinamentos sobre diferentes temáticas de Compliance, análises due diligence de parceiros e fornecedores, avaliação de conflitos de interesses, doações, patrocínios, brindes/hospitalidades e as interações de representantes Nexa junto a entidades governamentais. Além disso, estamos suportados por um Canal de denúncias (Linha Ética) para recepção de reportes relacionados a desvios de conduta.</t>
  </si>
  <si>
    <t>SASB - EM-MM-510a.2</t>
  </si>
  <si>
    <r>
      <rPr>
        <b/>
        <sz val="10"/>
        <color rgb="FF555555"/>
        <rFont val="Verdana"/>
        <family val="2"/>
      </rPr>
      <t xml:space="preserve">Descrição: </t>
    </r>
    <r>
      <rPr>
        <sz val="10"/>
        <color rgb="FF555555"/>
        <rFont val="Verdana"/>
        <family val="2"/>
      </rPr>
      <t xml:space="preserve">Produção em países que têm os 20 mais baixos índices de percepção de corrupção da Transparency International </t>
    </r>
  </si>
  <si>
    <t>Não se aplica, pois a Nexa não possui operações em nenhum dos 20 países pior listados no ranking de percepção de corrupção da Transparency Internacional.</t>
  </si>
  <si>
    <t>A Nexa não mantém relação comercial com atividades de Mineração Artesanal e de Pequena Escala (MAPE). Todas as suas cadeias de suprimentos passam por processos de due diligence e seguem rigorosos critérios de integridade, direitos humanos e rastreabilidade, o que inclui a verificação da origem de materiais e a não vinculação a práticas não reguladas ou informais.</t>
  </si>
  <si>
    <t>GRI 203-1</t>
  </si>
  <si>
    <t>Investimentos em infraestrutura e apoio a serviços</t>
  </si>
  <si>
    <t>GRI  14.13.2</t>
  </si>
  <si>
    <t>GRI 14.11.3 e SASB - EM-MM-210a.1 e SASB - EM-MM-210a.2</t>
  </si>
  <si>
    <r>
      <rPr>
        <b/>
        <sz val="9"/>
        <color rgb="FF555555"/>
        <rFont val="Verdana"/>
        <family val="2"/>
      </rPr>
      <t>Impactos</t>
    </r>
    <r>
      <rPr>
        <sz val="9"/>
        <color rgb="FF555555"/>
        <rFont val="Verdana"/>
        <family val="2"/>
      </rPr>
      <t xml:space="preserve">
A inovação, como pilar transversal, é essencial para mitigar impactos e gerar valor em nossas operações. Para construir uma mineração cada vez mais sustentável, aplicamos soluções inovadoras nos diferentes pilares ESG, buscando acelerar o cumprimento de nossas metas. Nossas iniciativas abrangem desde a segurança operacional até a criação de um legado positivo, além do foco na redução do impacto ambiental com iniciativas de descarbonização e eficiência energética.
</t>
    </r>
    <r>
      <rPr>
        <b/>
        <sz val="9"/>
        <color rgb="FF555555"/>
        <rFont val="Verdana"/>
        <family val="2"/>
      </rPr>
      <t>Principais riscos:</t>
    </r>
    <r>
      <rPr>
        <sz val="9"/>
        <color rgb="FF555555"/>
        <rFont val="Verdana"/>
        <family val="2"/>
      </rPr>
      <t xml:space="preserve">
Perda de conhecimento gerado; gestão do conhecimento
Perda de propriedade intelectual
Defasagem tecnológica 
</t>
    </r>
    <r>
      <rPr>
        <b/>
        <sz val="9"/>
        <color rgb="FF555555"/>
        <rFont val="Verdana"/>
        <family val="2"/>
      </rPr>
      <t>Principais oportunidades:</t>
    </r>
    <r>
      <rPr>
        <sz val="9"/>
        <color rgb="FF555555"/>
        <rFont val="Verdana"/>
        <family val="2"/>
      </rPr>
      <t xml:space="preserve">
Projetos de economia circular, descarbonização e eficiência energética;
Co-criação de soluções que atendam tantos às necessidades locais, quanto às da empresa 
</t>
    </r>
    <r>
      <rPr>
        <b/>
        <sz val="9"/>
        <color rgb="FF555555"/>
        <rFont val="Verdana"/>
        <family val="2"/>
      </rPr>
      <t>Compromissos</t>
    </r>
    <r>
      <rPr>
        <sz val="9"/>
        <color rgb="FF555555"/>
        <rFont val="Verdana"/>
        <family val="2"/>
      </rPr>
      <t xml:space="preserve">
</t>
    </r>
    <r>
      <rPr>
        <sz val="9"/>
        <color theme="1" tint="0.34998626667073579"/>
        <rFont val="Verdana"/>
        <family val="2"/>
      </rPr>
      <t>O compromisso da Inovação da Nexa é conectar nossas necessidades ao ecossistema global de inovação para acelerar a conquista das metas de ESG, da excelência operacional, do crescimento e da redução de custos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</si>
</sst>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
    <numFmt numFmtId="165" formatCode="0.0%"/>
    <numFmt numFmtId="166" formatCode="#,##0.0"/>
    <numFmt numFmtId="167" formatCode="_-* #,##0_-;\-* #,##0_-;_-* &quot;-&quot;??_-;_-@_-"/>
    <numFmt numFmtId="168" formatCode="&quot;R$&quot;\ #,##0"/>
    <numFmt numFmtId="169" formatCode="_-[$$-409]* #,##0.00_ ;_-[$$-409]* \-#,##0.00\ ;_-[$$-409]* &quot;-&quot;??_ ;_-@_ "/>
  </numFmts>
  <fonts count="112" x14ac:knownFonts="1">
    <font>
      <sz val="11"/>
      <color theme="1"/>
      <name val="Aptos Narrow"/>
      <family val="2"/>
      <scheme val="minor"/>
    </font>
    <font>
      <sz val="11"/>
      <color theme="1"/>
      <name val="Aptos Narrow"/>
      <family val="2"/>
      <scheme val="minor"/>
    </font>
    <font>
      <sz val="11"/>
      <color theme="0"/>
      <name val="Aptos Narrow"/>
      <family val="2"/>
      <scheme val="minor"/>
    </font>
    <font>
      <b/>
      <sz val="7"/>
      <color theme="4"/>
      <name val="Aptos Narrow"/>
      <family val="2"/>
      <scheme val="minor"/>
    </font>
    <font>
      <b/>
      <sz val="8.5"/>
      <color rgb="FF007E7A"/>
      <name val="Arial"/>
      <family val="2"/>
    </font>
    <font>
      <sz val="11"/>
      <color theme="1"/>
      <name val="Arial"/>
      <family val="2"/>
    </font>
    <font>
      <b/>
      <sz val="16"/>
      <color rgb="FF17778D"/>
      <name val="Arial"/>
      <family val="2"/>
    </font>
    <font>
      <u/>
      <sz val="11"/>
      <color theme="10"/>
      <name val="Aptos Narrow"/>
      <family val="2"/>
      <scheme val="minor"/>
    </font>
    <font>
      <b/>
      <sz val="9.5"/>
      <color theme="4"/>
      <name val="Aptos Narrow"/>
      <family val="2"/>
      <scheme val="minor"/>
    </font>
    <font>
      <b/>
      <sz val="10"/>
      <color rgb="FF555555"/>
      <name val="Arial"/>
      <family val="2"/>
    </font>
    <font>
      <sz val="9.5"/>
      <color theme="4"/>
      <name val="Aptos Narrow"/>
      <family val="2"/>
      <scheme val="minor"/>
    </font>
    <font>
      <sz val="9"/>
      <color rgb="FF555555"/>
      <name val="Arial"/>
      <family val="2"/>
    </font>
    <font>
      <u/>
      <sz val="9"/>
      <color rgb="FF555555"/>
      <name val="Arial"/>
      <family val="2"/>
    </font>
    <font>
      <b/>
      <sz val="16"/>
      <color rgb="FF007E7A"/>
      <name val="Arial"/>
      <family val="2"/>
    </font>
    <font>
      <sz val="10"/>
      <color rgb="FF555555"/>
      <name val="Arial"/>
      <family val="2"/>
    </font>
    <font>
      <sz val="11"/>
      <color rgb="FF555555"/>
      <name val="Arial"/>
      <family val="2"/>
    </font>
    <font>
      <sz val="10"/>
      <color theme="1"/>
      <name val="Arial"/>
      <family val="2"/>
    </font>
    <font>
      <b/>
      <sz val="9"/>
      <color rgb="FF555555"/>
      <name val="Arial"/>
      <family val="2"/>
    </font>
    <font>
      <b/>
      <sz val="9.5"/>
      <color rgb="FF555555"/>
      <name val="Arial"/>
      <family val="2"/>
    </font>
    <font>
      <b/>
      <sz val="11"/>
      <color rgb="FF555555"/>
      <name val="Arial"/>
      <family val="2"/>
    </font>
    <font>
      <sz val="10"/>
      <name val="Arial"/>
      <family val="2"/>
    </font>
    <font>
      <sz val="11"/>
      <color rgb="FF555555"/>
      <name val="Aptos Narrow"/>
      <family val="2"/>
      <scheme val="minor"/>
    </font>
    <font>
      <sz val="8"/>
      <color theme="1"/>
      <name val="Aptos Narrow"/>
      <family val="2"/>
      <scheme val="minor"/>
    </font>
    <font>
      <sz val="8"/>
      <name val="Aptos Narrow"/>
      <family val="2"/>
      <scheme val="minor"/>
    </font>
    <font>
      <b/>
      <sz val="16"/>
      <name val="Arial"/>
      <family val="2"/>
    </font>
    <font>
      <b/>
      <sz val="11"/>
      <color theme="0"/>
      <name val="Aptos Narrow"/>
      <family val="2"/>
      <scheme val="minor"/>
    </font>
    <font>
      <sz val="11"/>
      <color theme="1"/>
      <name val="Verdana"/>
      <family val="2"/>
    </font>
    <font>
      <b/>
      <sz val="8.5"/>
      <color rgb="FF007E7A"/>
      <name val="Verdana"/>
      <family val="2"/>
    </font>
    <font>
      <b/>
      <sz val="16"/>
      <name val="Verdana"/>
      <family val="2"/>
    </font>
    <font>
      <b/>
      <sz val="10"/>
      <color rgb="FF555555"/>
      <name val="Verdana"/>
      <family val="2"/>
    </font>
    <font>
      <u/>
      <sz val="10"/>
      <color rgb="FF555555"/>
      <name val="Verdana"/>
      <family val="2"/>
    </font>
    <font>
      <sz val="10"/>
      <color rgb="FF555555"/>
      <name val="Verdana"/>
      <family val="2"/>
    </font>
    <font>
      <sz val="9"/>
      <color rgb="FF555555"/>
      <name val="Verdana"/>
      <family val="2"/>
    </font>
    <font>
      <u/>
      <sz val="9"/>
      <color rgb="FF555555"/>
      <name val="Verdana"/>
      <family val="2"/>
    </font>
    <font>
      <sz val="11"/>
      <color rgb="FF555555"/>
      <name val="Verdana"/>
      <family val="2"/>
    </font>
    <font>
      <sz val="9.5"/>
      <color rgb="FF555555"/>
      <name val="Verdana"/>
      <family val="2"/>
    </font>
    <font>
      <b/>
      <sz val="16"/>
      <color rgb="FF17778D"/>
      <name val="Verdana"/>
      <family val="2"/>
    </font>
    <font>
      <u/>
      <sz val="11"/>
      <color theme="10"/>
      <name val="Verdana"/>
      <family val="2"/>
    </font>
    <font>
      <b/>
      <u/>
      <sz val="10"/>
      <color rgb="FF555555"/>
      <name val="Verdana"/>
      <family val="2"/>
    </font>
    <font>
      <sz val="11"/>
      <name val="Verdana"/>
      <family val="2"/>
    </font>
    <font>
      <b/>
      <sz val="12"/>
      <color rgb="FF17778D"/>
      <name val="Verdana"/>
      <family val="2"/>
    </font>
    <font>
      <sz val="10"/>
      <color theme="1"/>
      <name val="Verdana"/>
      <family val="2"/>
    </font>
    <font>
      <b/>
      <sz val="10"/>
      <color theme="0"/>
      <name val="Verdana"/>
      <family val="2"/>
    </font>
    <font>
      <b/>
      <sz val="9"/>
      <color rgb="FF555555"/>
      <name val="Verdana"/>
      <family val="2"/>
    </font>
    <font>
      <i/>
      <sz val="9"/>
      <color rgb="FF555555"/>
      <name val="Verdana"/>
      <family val="2"/>
    </font>
    <font>
      <vertAlign val="superscript"/>
      <sz val="9"/>
      <color rgb="FF555555"/>
      <name val="Verdana"/>
      <family val="2"/>
    </font>
    <font>
      <sz val="8"/>
      <color rgb="FF555555"/>
      <name val="Verdana"/>
      <family val="2"/>
    </font>
    <font>
      <u/>
      <vertAlign val="superscript"/>
      <sz val="9"/>
      <color theme="1"/>
      <name val="Verdana"/>
      <family val="2"/>
    </font>
    <font>
      <sz val="9"/>
      <color theme="1"/>
      <name val="Verdana"/>
      <family val="2"/>
    </font>
    <font>
      <b/>
      <sz val="12"/>
      <color theme="1" tint="0.249977111117893"/>
      <name val="Verdana"/>
      <family val="2"/>
    </font>
    <font>
      <b/>
      <sz val="10"/>
      <color theme="1" tint="0.249977111117893"/>
      <name val="Verdana"/>
      <family val="2"/>
    </font>
    <font>
      <sz val="9"/>
      <color theme="2" tint="-0.499984740745262"/>
      <name val="Verdana"/>
      <family val="2"/>
    </font>
    <font>
      <b/>
      <sz val="9.5"/>
      <color rgb="FF555555"/>
      <name val="Verdana"/>
      <family val="2"/>
    </font>
    <font>
      <b/>
      <sz val="14"/>
      <color theme="0"/>
      <name val="Verdana"/>
      <family val="2"/>
    </font>
    <font>
      <sz val="8"/>
      <color theme="1"/>
      <name val="Verdana"/>
      <family val="2"/>
    </font>
    <font>
      <b/>
      <sz val="11"/>
      <color rgb="FF555555"/>
      <name val="Verdana"/>
      <family val="2"/>
    </font>
    <font>
      <b/>
      <sz val="11"/>
      <color theme="0"/>
      <name val="Verdana"/>
      <family val="2"/>
    </font>
    <font>
      <sz val="9"/>
      <color rgb="FFFF3399"/>
      <name val="Verdana"/>
      <family val="2"/>
    </font>
    <font>
      <sz val="11"/>
      <color rgb="FFFF0000"/>
      <name val="Verdana"/>
      <family val="2"/>
    </font>
    <font>
      <sz val="9"/>
      <color theme="0" tint="-0.249977111117893"/>
      <name val="Verdana"/>
      <family val="2"/>
    </font>
    <font>
      <sz val="11"/>
      <color theme="0"/>
      <name val="Verdana"/>
      <family val="2"/>
    </font>
    <font>
      <sz val="10"/>
      <color theme="0"/>
      <name val="Verdana"/>
      <family val="2"/>
    </font>
    <font>
      <sz val="10"/>
      <color theme="2" tint="-0.749992370372631"/>
      <name val="Verdana"/>
      <family val="2"/>
    </font>
    <font>
      <b/>
      <sz val="11"/>
      <name val="Verdana"/>
      <family val="2"/>
    </font>
    <font>
      <b/>
      <sz val="16"/>
      <color theme="2" tint="-0.749992370372631"/>
      <name val="Verdana"/>
      <family val="2"/>
    </font>
    <font>
      <b/>
      <sz val="11"/>
      <color theme="1" tint="0.249977111117893"/>
      <name val="Verdana"/>
      <family val="2"/>
    </font>
    <font>
      <sz val="9"/>
      <color theme="0"/>
      <name val="Verdana"/>
      <family val="2"/>
    </font>
    <font>
      <sz val="11"/>
      <color theme="0"/>
      <name val="Calibri"/>
      <family val="2"/>
    </font>
    <font>
      <sz val="11"/>
      <color theme="1"/>
      <name val="Verdana"/>
      <family val="2"/>
    </font>
    <font>
      <b/>
      <sz val="12"/>
      <color theme="1"/>
      <name val="Aptos Narrow"/>
      <family val="2"/>
      <scheme val="minor"/>
    </font>
    <font>
      <b/>
      <sz val="9"/>
      <color theme="0"/>
      <name val="Verdana"/>
      <family val="2"/>
    </font>
    <font>
      <b/>
      <sz val="16"/>
      <color theme="0"/>
      <name val="Verdana"/>
      <family val="2"/>
    </font>
    <font>
      <b/>
      <sz val="9"/>
      <color indexed="81"/>
      <name val="Tahoma"/>
      <family val="2"/>
    </font>
    <font>
      <sz val="9"/>
      <color indexed="81"/>
      <name val="Tahoma"/>
      <family val="2"/>
    </font>
    <font>
      <b/>
      <sz val="10"/>
      <color theme="0"/>
      <name val="Calibri"/>
      <family val="2"/>
    </font>
    <font>
      <u/>
      <sz val="14"/>
      <color theme="10"/>
      <name val="Aptos Narrow"/>
      <family val="2"/>
      <scheme val="minor"/>
    </font>
    <font>
      <b/>
      <sz val="12"/>
      <color theme="1"/>
      <name val="Verdana"/>
      <family val="2"/>
    </font>
    <font>
      <b/>
      <sz val="14"/>
      <color theme="0"/>
      <name val="Aptos Narrow"/>
      <family val="2"/>
      <scheme val="minor"/>
    </font>
    <font>
      <sz val="11"/>
      <color rgb="FFFF6600"/>
      <name val="Aptos Narrow"/>
      <family val="2"/>
      <scheme val="minor"/>
    </font>
    <font>
      <b/>
      <sz val="11"/>
      <color rgb="FFFF6600"/>
      <name val="Aptos Narrow"/>
      <family val="2"/>
      <scheme val="minor"/>
    </font>
    <font>
      <b/>
      <sz val="16"/>
      <color theme="5"/>
      <name val="Verdana"/>
      <family val="2"/>
    </font>
    <font>
      <b/>
      <sz val="11"/>
      <color theme="0"/>
      <name val="Arial"/>
      <family val="2"/>
    </font>
    <font>
      <b/>
      <sz val="10"/>
      <color theme="0"/>
      <name val="Arial"/>
      <family val="2"/>
    </font>
    <font>
      <b/>
      <sz val="16"/>
      <color theme="0"/>
      <name val="Arial"/>
      <family val="2"/>
    </font>
    <font>
      <sz val="11"/>
      <color theme="0"/>
      <name val="Arial"/>
      <family val="2"/>
    </font>
    <font>
      <sz val="9"/>
      <color theme="0"/>
      <name val="Arial"/>
      <family val="2"/>
    </font>
    <font>
      <b/>
      <sz val="9"/>
      <color theme="0"/>
      <name val="Calibri"/>
      <family val="2"/>
    </font>
    <font>
      <sz val="9"/>
      <color theme="0"/>
      <name val="Calibri"/>
      <family val="2"/>
    </font>
    <font>
      <sz val="10"/>
      <color theme="0"/>
      <name val="Arial"/>
      <family val="2"/>
    </font>
    <font>
      <sz val="12"/>
      <name val="Arial"/>
      <family val="2"/>
    </font>
    <font>
      <b/>
      <sz val="12"/>
      <name val="Arial"/>
      <family val="2"/>
    </font>
    <font>
      <b/>
      <sz val="12"/>
      <color theme="0"/>
      <name val="Arial"/>
      <family val="2"/>
    </font>
    <font>
      <sz val="12"/>
      <color theme="0"/>
      <name val="Arial"/>
      <family val="2"/>
    </font>
    <font>
      <sz val="12"/>
      <color theme="0"/>
      <name val="Calibri"/>
      <family val="2"/>
    </font>
    <font>
      <b/>
      <sz val="12"/>
      <color indexed="9"/>
      <name val="Verdana"/>
      <family val="2"/>
    </font>
    <font>
      <b/>
      <sz val="10"/>
      <color indexed="9"/>
      <name val="Verdana"/>
      <family val="2"/>
    </font>
    <font>
      <b/>
      <sz val="9"/>
      <name val="Verdana"/>
      <family val="2"/>
    </font>
    <font>
      <sz val="9"/>
      <name val="Verdana"/>
      <family val="2"/>
    </font>
    <font>
      <sz val="8"/>
      <name val="Verdana"/>
      <family val="2"/>
    </font>
    <font>
      <sz val="10"/>
      <name val="Verdana"/>
      <family val="2"/>
    </font>
    <font>
      <sz val="10"/>
      <color theme="1" tint="0.249977111117893"/>
      <name val="Verdana"/>
      <family val="2"/>
    </font>
    <font>
      <b/>
      <sz val="11"/>
      <color theme="1" tint="0.34998626667073579"/>
      <name val="Verdana"/>
      <family val="2"/>
    </font>
    <font>
      <sz val="11"/>
      <color rgb="FF242424"/>
      <name val="Verdana"/>
      <family val="2"/>
    </font>
    <font>
      <sz val="11"/>
      <color theme="2" tint="-0.499984740745262"/>
      <name val="Verdana"/>
      <family val="2"/>
    </font>
    <font>
      <b/>
      <sz val="8"/>
      <name val="Verdana"/>
      <family val="2"/>
    </font>
    <font>
      <b/>
      <sz val="8"/>
      <color rgb="FF000000"/>
      <name val="Verdana"/>
      <family val="2"/>
    </font>
    <font>
      <sz val="8"/>
      <color theme="2" tint="-0.499984740745262"/>
      <name val="Verdana"/>
      <family val="2"/>
    </font>
    <font>
      <b/>
      <sz val="8"/>
      <color theme="0"/>
      <name val="Verdana"/>
      <family val="2"/>
    </font>
    <font>
      <b/>
      <sz val="10"/>
      <color theme="1" tint="0.34998626667073579"/>
      <name val="Verdana"/>
      <family val="2"/>
    </font>
    <font>
      <sz val="10"/>
      <color theme="1" tint="0.34998626667073579"/>
      <name val="Verdana"/>
      <family val="2"/>
    </font>
    <font>
      <b/>
      <sz val="12"/>
      <color theme="5"/>
      <name val="Verdana"/>
      <family val="2"/>
    </font>
    <font>
      <sz val="9"/>
      <color theme="1" tint="0.34998626667073579"/>
      <name val="Verdana"/>
      <family val="2"/>
    </font>
  </fonts>
  <fills count="20">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BCBEC0"/>
        <bgColor indexed="64"/>
      </patternFill>
    </fill>
    <fill>
      <patternFill patternType="solid">
        <fgColor theme="5"/>
        <bgColor indexed="64"/>
      </patternFill>
    </fill>
    <fill>
      <patternFill patternType="solid">
        <fgColor theme="1" tint="0.499984740745262"/>
        <bgColor indexed="64"/>
      </patternFill>
    </fill>
    <fill>
      <patternFill patternType="solid">
        <fgColor theme="1" tint="0.249977111117893"/>
        <bgColor indexed="64"/>
      </patternFill>
    </fill>
    <fill>
      <patternFill patternType="solid">
        <fgColor theme="5" tint="-0.249977111117893"/>
        <bgColor indexed="64"/>
      </patternFill>
    </fill>
    <fill>
      <patternFill patternType="solid">
        <fgColor rgb="FFFF6600"/>
        <bgColor indexed="64"/>
      </patternFill>
    </fill>
    <fill>
      <patternFill patternType="solid">
        <fgColor theme="2" tint="-0.249977111117893"/>
        <bgColor indexed="64"/>
      </patternFill>
    </fill>
    <fill>
      <patternFill patternType="solid">
        <fgColor theme="7" tint="0.59999389629810485"/>
        <bgColor indexed="64"/>
      </patternFill>
    </fill>
    <fill>
      <patternFill patternType="solid">
        <fgColor rgb="FFFFC000"/>
        <bgColor indexed="64"/>
      </patternFill>
    </fill>
    <fill>
      <patternFill patternType="solid">
        <fgColor rgb="FFD9D9D9"/>
        <bgColor indexed="64"/>
      </patternFill>
    </fill>
  </fills>
  <borders count="95">
    <border>
      <left/>
      <right/>
      <top/>
      <bottom/>
      <diagonal/>
    </border>
    <border>
      <left/>
      <right/>
      <top/>
      <bottom style="thin">
        <color rgb="FF008080"/>
      </bottom>
      <diagonal/>
    </border>
    <border>
      <left/>
      <right/>
      <top/>
      <bottom style="thick">
        <color theme="5"/>
      </bottom>
      <diagonal/>
    </border>
    <border>
      <left/>
      <right/>
      <top/>
      <bottom style="thick">
        <color rgb="FFEDB111"/>
      </bottom>
      <diagonal/>
    </border>
    <border>
      <left/>
      <right/>
      <top/>
      <bottom style="medium">
        <color theme="4"/>
      </bottom>
      <diagonal/>
    </border>
    <border>
      <left/>
      <right/>
      <top/>
      <bottom style="thin">
        <color rgb="FFEDB111"/>
      </bottom>
      <diagonal/>
    </border>
    <border>
      <left/>
      <right/>
      <top/>
      <bottom style="thin">
        <color theme="4" tint="0.59996337778862885"/>
      </bottom>
      <diagonal/>
    </border>
    <border>
      <left/>
      <right/>
      <top/>
      <bottom style="thin">
        <color rgb="FFECB11F"/>
      </bottom>
      <diagonal/>
    </border>
    <border>
      <left/>
      <right/>
      <top style="thin">
        <color rgb="FFECB11F"/>
      </top>
      <bottom/>
      <diagonal/>
    </border>
    <border>
      <left/>
      <right/>
      <top style="thick">
        <color rgb="FFEDB111"/>
      </top>
      <bottom/>
      <diagonal/>
    </border>
    <border>
      <left style="thin">
        <color rgb="FFBCBEC0"/>
      </left>
      <right style="thin">
        <color rgb="FFBCBEC0"/>
      </right>
      <top style="thin">
        <color rgb="FFBCBEC0"/>
      </top>
      <bottom style="thin">
        <color rgb="FFBCBEC0"/>
      </bottom>
      <diagonal/>
    </border>
    <border>
      <left style="thin">
        <color indexed="64"/>
      </left>
      <right style="thin">
        <color indexed="64"/>
      </right>
      <top style="thin">
        <color indexed="64"/>
      </top>
      <bottom style="thin">
        <color indexed="64"/>
      </bottom>
      <diagonal/>
    </border>
    <border>
      <left/>
      <right/>
      <top style="thin">
        <color rgb="FFBCBEC0"/>
      </top>
      <bottom style="thin">
        <color rgb="FFBCBEC0"/>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theme="5"/>
      </bottom>
      <diagonal/>
    </border>
    <border>
      <left/>
      <right/>
      <top style="thick">
        <color rgb="FFEDB111"/>
      </top>
      <bottom style="thin">
        <color theme="5"/>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theme="2" tint="-0.499984740745262"/>
      </right>
      <top/>
      <bottom/>
      <diagonal/>
    </border>
    <border>
      <left style="thin">
        <color theme="2" tint="-0.499984740745262"/>
      </left>
      <right/>
      <top/>
      <bottom style="thin">
        <color theme="2" tint="-0.499984740745262"/>
      </bottom>
      <diagonal/>
    </border>
    <border>
      <left/>
      <right/>
      <top/>
      <bottom style="thin">
        <color theme="2" tint="-0.499984740745262"/>
      </bottom>
      <diagonal/>
    </border>
    <border>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style="thin">
        <color theme="2" tint="-0.499984740745262"/>
      </left>
      <right/>
      <top/>
      <bottom/>
      <diagonal/>
    </border>
    <border>
      <left style="thin">
        <color theme="2" tint="-0.499984740745262"/>
      </left>
      <right style="thin">
        <color theme="2" tint="-0.499984740745262"/>
      </right>
      <top/>
      <bottom/>
      <diagonal/>
    </border>
    <border>
      <left style="thin">
        <color theme="2" tint="-0.499984740745262"/>
      </left>
      <right style="thin">
        <color theme="2" tint="-0.499984740745262"/>
      </right>
      <top style="thin">
        <color theme="2" tint="-0.499984740745262"/>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style="thin">
        <color theme="2" tint="-0.499984740745262"/>
      </top>
      <bottom/>
      <diagonal/>
    </border>
    <border>
      <left/>
      <right style="thin">
        <color indexed="64"/>
      </right>
      <top/>
      <bottom/>
      <diagonal/>
    </border>
    <border>
      <left/>
      <right style="thin">
        <color theme="1" tint="0.34998626667073579"/>
      </right>
      <top/>
      <bottom/>
      <diagonal/>
    </border>
    <border>
      <left/>
      <right/>
      <top style="thin">
        <color theme="1" tint="0.34998626667073579"/>
      </top>
      <bottom/>
      <diagonal/>
    </border>
    <border>
      <left style="thin">
        <color theme="1" tint="0.34998626667073579"/>
      </left>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bottom/>
      <diagonal/>
    </border>
    <border>
      <left style="thin">
        <color theme="1" tint="0.34998626667073579"/>
      </left>
      <right style="thin">
        <color theme="1" tint="0.34998626667073579"/>
      </right>
      <top/>
      <bottom style="thin">
        <color theme="1"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34998626667073579"/>
      </left>
      <right style="thin">
        <color theme="1" tint="0.499984740745262"/>
      </right>
      <top style="thin">
        <color theme="1" tint="0.499984740745262"/>
      </top>
      <bottom style="thin">
        <color theme="1" tint="0.34998626667073579"/>
      </bottom>
      <diagonal/>
    </border>
    <border>
      <left style="thin">
        <color theme="1" tint="0.499984740745262"/>
      </left>
      <right style="thin">
        <color theme="1" tint="0.34998626667073579"/>
      </right>
      <top style="thin">
        <color theme="1" tint="0.499984740745262"/>
      </top>
      <bottom style="thin">
        <color theme="1" tint="0.499984740745262"/>
      </bottom>
      <diagonal/>
    </border>
    <border>
      <left style="thin">
        <color theme="1" tint="0.34998626667073579"/>
      </left>
      <right style="thin">
        <color theme="1" tint="0.499984740745262"/>
      </right>
      <top style="thin">
        <color theme="1" tint="0.499984740745262"/>
      </top>
      <bottom style="thin">
        <color theme="1" tint="0.499984740745262"/>
      </bottom>
      <diagonal/>
    </border>
    <border>
      <left style="thin">
        <color theme="1" tint="0.499984740745262"/>
      </left>
      <right/>
      <top/>
      <bottom style="thin">
        <color theme="1" tint="0.499984740745262"/>
      </bottom>
      <diagonal/>
    </border>
    <border>
      <left style="thin">
        <color theme="1" tint="0.34998626667073579"/>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right/>
      <top/>
      <bottom style="thin">
        <color theme="1" tint="0.499984740745262"/>
      </bottom>
      <diagonal/>
    </border>
    <border>
      <left/>
      <right style="thin">
        <color theme="1" tint="0.499984740745262"/>
      </right>
      <top/>
      <bottom style="thin">
        <color theme="1" tint="0.499984740745262"/>
      </bottom>
      <diagonal/>
    </border>
    <border>
      <left/>
      <right style="thin">
        <color theme="1" tint="0.34998626667073579"/>
      </right>
      <top style="thin">
        <color theme="1" tint="0.499984740745262"/>
      </top>
      <bottom/>
      <diagonal/>
    </border>
    <border>
      <left style="thin">
        <color theme="1" tint="0.34998626667073579"/>
      </left>
      <right style="thin">
        <color theme="1" tint="0.34998626667073579"/>
      </right>
      <top style="thin">
        <color theme="1" tint="0.499984740745262"/>
      </top>
      <bottom/>
      <diagonal/>
    </border>
    <border>
      <left style="thin">
        <color theme="1" tint="0.34998626667073579"/>
      </left>
      <right style="thin">
        <color theme="1" tint="0.34998626667073579"/>
      </right>
      <top style="thin">
        <color theme="1" tint="0.499984740745262"/>
      </top>
      <bottom style="thin">
        <color theme="1" tint="0.34998626667073579"/>
      </bottom>
      <diagonal/>
    </border>
    <border>
      <left style="thin">
        <color theme="1" tint="0.34998626667073579"/>
      </left>
      <right style="thin">
        <color theme="1" tint="0.499984740745262"/>
      </right>
      <top style="thin">
        <color theme="1" tint="0.34998626667073579"/>
      </top>
      <bottom style="thin">
        <color theme="1" tint="0.34998626667073579"/>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bottom/>
      <diagonal/>
    </border>
    <border>
      <left/>
      <right/>
      <top style="thin">
        <color theme="0"/>
      </top>
      <bottom/>
      <diagonal/>
    </border>
    <border>
      <left style="medium">
        <color indexed="64"/>
      </left>
      <right style="medium">
        <color indexed="64"/>
      </right>
      <top/>
      <bottom style="medium">
        <color rgb="FF000000"/>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right style="thin">
        <color theme="2" tint="-0.249977111117893"/>
      </right>
      <top style="thin">
        <color theme="2" tint="-0.249977111117893"/>
      </top>
      <bottom/>
      <diagonal/>
    </border>
    <border>
      <left/>
      <right style="thin">
        <color theme="2" tint="-0.249977111117893"/>
      </right>
      <top/>
      <bottom style="thin">
        <color theme="2" tint="-0.249977111117893"/>
      </bottom>
      <diagonal/>
    </border>
    <border>
      <left style="thin">
        <color theme="2" tint="-0.249977111117893"/>
      </left>
      <right/>
      <top style="thin">
        <color theme="2" tint="-0.249977111117893"/>
      </top>
      <bottom/>
      <diagonal/>
    </border>
    <border>
      <left style="thin">
        <color theme="2" tint="-0.249977111117893"/>
      </left>
      <right/>
      <top/>
      <bottom style="thin">
        <color theme="2" tint="-0.249977111117893"/>
      </bottom>
      <diagonal/>
    </border>
    <border>
      <left/>
      <right/>
      <top style="thin">
        <color theme="2" tint="-0.249977111117893"/>
      </top>
      <bottom/>
      <diagonal/>
    </border>
    <border>
      <left/>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s>
  <cellStyleXfs count="20">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lignment horizontal="right"/>
    </xf>
    <xf numFmtId="0" fontId="7" fillId="0" borderId="0" applyNumberFormat="0" applyFill="0" applyBorder="0" applyAlignment="0" applyProtection="0"/>
    <xf numFmtId="0" fontId="8" fillId="0" borderId="2" applyFill="0" applyProtection="0">
      <alignment horizontal="left"/>
    </xf>
    <xf numFmtId="0" fontId="10" fillId="0" borderId="4">
      <alignment horizontal="left" vertical="top" wrapText="1"/>
    </xf>
    <xf numFmtId="0" fontId="10" fillId="0" borderId="6" applyFill="0">
      <alignment horizontal="left" vertical="top" wrapText="1"/>
    </xf>
    <xf numFmtId="0" fontId="1" fillId="0" borderId="0"/>
    <xf numFmtId="0" fontId="16" fillId="0" borderId="0"/>
    <xf numFmtId="0" fontId="20" fillId="0" borderId="0" applyNumberFormat="0" applyFont="0" applyFill="0" applyBorder="0" applyAlignment="0" applyProtection="0">
      <alignment vertical="center"/>
    </xf>
    <xf numFmtId="0" fontId="20" fillId="0" borderId="0"/>
    <xf numFmtId="0" fontId="20" fillId="0" borderId="0"/>
    <xf numFmtId="0" fontId="20" fillId="0" borderId="0"/>
    <xf numFmtId="43" fontId="1" fillId="0" borderId="0" applyFont="0" applyFill="0" applyBorder="0" applyAlignment="0" applyProtection="0"/>
    <xf numFmtId="0" fontId="20" fillId="0" borderId="0"/>
    <xf numFmtId="43" fontId="20" fillId="0" borderId="0" applyFont="0" applyFill="0" applyBorder="0" applyAlignment="0" applyProtection="0"/>
    <xf numFmtId="0" fontId="20" fillId="0" borderId="0"/>
    <xf numFmtId="9" fontId="20" fillId="0" borderId="0" applyFont="0" applyFill="0" applyBorder="0" applyAlignment="0" applyProtection="0"/>
    <xf numFmtId="0" fontId="20" fillId="0" borderId="0"/>
  </cellStyleXfs>
  <cellXfs count="594">
    <xf numFmtId="0" fontId="0" fillId="0" borderId="0" xfId="0"/>
    <xf numFmtId="0" fontId="0" fillId="0" borderId="0" xfId="0" applyAlignment="1">
      <alignment horizontal="left"/>
    </xf>
    <xf numFmtId="0" fontId="0" fillId="0" borderId="0" xfId="0" applyAlignment="1">
      <alignment horizontal="left" indent="2"/>
    </xf>
    <xf numFmtId="0" fontId="4" fillId="0" borderId="0" xfId="3" applyFont="1" applyAlignment="1">
      <alignment horizontal="right" vertical="center"/>
    </xf>
    <xf numFmtId="0" fontId="5" fillId="0" borderId="0" xfId="0" applyFont="1" applyAlignment="1">
      <alignment horizontal="left"/>
    </xf>
    <xf numFmtId="0" fontId="6" fillId="0" borderId="0" xfId="0" applyFont="1"/>
    <xf numFmtId="0" fontId="5" fillId="0" borderId="0" xfId="0" applyFont="1" applyAlignment="1">
      <alignment horizontal="left" indent="2"/>
    </xf>
    <xf numFmtId="0" fontId="5" fillId="0" borderId="0" xfId="0" applyFont="1"/>
    <xf numFmtId="0" fontId="11" fillId="0" borderId="5" xfId="6" applyFont="1" applyBorder="1" applyAlignment="1">
      <alignment horizontal="left" vertical="center" wrapText="1"/>
    </xf>
    <xf numFmtId="0" fontId="13" fillId="0" borderId="0" xfId="0" applyFont="1"/>
    <xf numFmtId="0" fontId="7" fillId="0" borderId="5" xfId="4" applyBorder="1" applyAlignment="1">
      <alignment horizontal="left" vertical="center" wrapText="1" indent="2"/>
    </xf>
    <xf numFmtId="0" fontId="18" fillId="0" borderId="3" xfId="5" applyFont="1" applyFill="1" applyBorder="1">
      <alignment horizontal="left"/>
    </xf>
    <xf numFmtId="0" fontId="18" fillId="0" borderId="3" xfId="5" applyFont="1" applyFill="1" applyBorder="1" applyAlignment="1">
      <alignment horizontal="left" indent="2"/>
    </xf>
    <xf numFmtId="0" fontId="0" fillId="0" borderId="0" xfId="0" applyAlignment="1">
      <alignment horizontal="center"/>
    </xf>
    <xf numFmtId="0" fontId="14" fillId="0" borderId="0" xfId="0" applyFont="1" applyAlignment="1">
      <alignment horizontal="left" vertical="center"/>
    </xf>
    <xf numFmtId="0" fontId="9" fillId="0" borderId="0" xfId="0" applyFont="1" applyAlignment="1">
      <alignment horizontal="center" vertical="center"/>
    </xf>
    <xf numFmtId="0" fontId="11" fillId="0" borderId="0" xfId="0" applyFont="1" applyAlignment="1">
      <alignment horizontal="justify" vertical="center" wrapText="1"/>
    </xf>
    <xf numFmtId="0" fontId="11" fillId="0" borderId="0" xfId="0" applyFont="1" applyAlignment="1">
      <alignment horizontal="left" vertical="center" wrapText="1" indent="2"/>
    </xf>
    <xf numFmtId="0" fontId="21" fillId="0" borderId="0" xfId="0" quotePrefix="1" applyFont="1" applyAlignment="1">
      <alignment horizontal="center" vertical="center"/>
    </xf>
    <xf numFmtId="0" fontId="16" fillId="0" borderId="0" xfId="0" applyFont="1"/>
    <xf numFmtId="0" fontId="11" fillId="0" borderId="0" xfId="0" applyFont="1" applyAlignment="1">
      <alignment horizontal="center" vertical="center"/>
    </xf>
    <xf numFmtId="0" fontId="9" fillId="0" borderId="0" xfId="0" applyFont="1" applyAlignment="1">
      <alignment horizontal="center" vertical="center" wrapText="1"/>
    </xf>
    <xf numFmtId="0" fontId="22" fillId="0" borderId="0" xfId="0" applyFont="1" applyAlignment="1">
      <alignment vertical="center" wrapText="1"/>
    </xf>
    <xf numFmtId="0" fontId="9" fillId="0" borderId="11" xfId="0" applyFont="1" applyBorder="1" applyAlignment="1">
      <alignment horizontal="center" vertical="center"/>
    </xf>
    <xf numFmtId="0" fontId="14" fillId="0" borderId="0" xfId="0" applyFont="1" applyAlignment="1">
      <alignment horizontal="left" vertical="center" wrapText="1"/>
    </xf>
    <xf numFmtId="0" fontId="11" fillId="0" borderId="0" xfId="0" applyFont="1" applyAlignment="1">
      <alignment vertical="center" wrapText="1"/>
    </xf>
    <xf numFmtId="0" fontId="24" fillId="0" borderId="0" xfId="0" applyFont="1"/>
    <xf numFmtId="0" fontId="11" fillId="0" borderId="5" xfId="6" quotePrefix="1" applyFont="1" applyBorder="1" applyAlignment="1">
      <alignment horizontal="left" vertical="center" wrapText="1"/>
    </xf>
    <xf numFmtId="0" fontId="12" fillId="0" borderId="0" xfId="6" applyFont="1" applyBorder="1" applyAlignment="1">
      <alignment horizontal="left" vertical="center" wrapText="1" indent="2"/>
    </xf>
    <xf numFmtId="0" fontId="9" fillId="0" borderId="0" xfId="0" applyFont="1" applyAlignment="1">
      <alignment horizontal="center" wrapText="1"/>
    </xf>
    <xf numFmtId="165" fontId="11" fillId="0" borderId="0" xfId="0" applyNumberFormat="1" applyFont="1" applyAlignment="1">
      <alignment horizontal="center" vertical="center"/>
    </xf>
    <xf numFmtId="0" fontId="11" fillId="0" borderId="12" xfId="0" applyFont="1" applyBorder="1" applyAlignment="1">
      <alignment horizontal="center" vertical="center"/>
    </xf>
    <xf numFmtId="0" fontId="21" fillId="0" borderId="0" xfId="0" applyFont="1" applyAlignment="1">
      <alignment vertical="center"/>
    </xf>
    <xf numFmtId="0" fontId="19" fillId="10" borderId="0" xfId="0" applyFont="1" applyFill="1" applyAlignment="1">
      <alignment horizontal="center" vertical="center"/>
    </xf>
    <xf numFmtId="0" fontId="0" fillId="0" borderId="0" xfId="0" applyAlignment="1">
      <alignment horizontal="center" vertical="center"/>
    </xf>
    <xf numFmtId="0" fontId="16" fillId="5" borderId="11" xfId="0" applyFont="1" applyFill="1" applyBorder="1" applyAlignment="1">
      <alignment horizontal="center" vertical="center"/>
    </xf>
    <xf numFmtId="0" fontId="16" fillId="5" borderId="11" xfId="0" applyFont="1" applyFill="1" applyBorder="1" applyAlignment="1">
      <alignment horizontal="center" vertical="center" wrapText="1"/>
    </xf>
    <xf numFmtId="165" fontId="20" fillId="0" borderId="11" xfId="2" applyNumberFormat="1" applyFont="1" applyBorder="1" applyAlignment="1">
      <alignment horizontal="center" vertical="center"/>
    </xf>
    <xf numFmtId="10" fontId="21" fillId="0" borderId="0" xfId="0" applyNumberFormat="1" applyFont="1" applyAlignment="1">
      <alignment horizontal="center"/>
    </xf>
    <xf numFmtId="0" fontId="0" fillId="11" borderId="0" xfId="0" applyFill="1"/>
    <xf numFmtId="0" fontId="0" fillId="0" borderId="15" xfId="0" applyBorder="1" applyAlignment="1">
      <alignment horizontal="left" indent="2"/>
    </xf>
    <xf numFmtId="0" fontId="0" fillId="0" borderId="15" xfId="0" applyBorder="1"/>
    <xf numFmtId="0" fontId="0" fillId="11" borderId="15" xfId="0" applyFill="1" applyBorder="1"/>
    <xf numFmtId="0" fontId="0" fillId="0" borderId="15" xfId="0" applyBorder="1" applyAlignment="1">
      <alignment horizontal="left"/>
    </xf>
    <xf numFmtId="0" fontId="24" fillId="0" borderId="0" xfId="0" applyFont="1" applyAlignment="1">
      <alignment horizontal="left" vertical="center"/>
    </xf>
    <xf numFmtId="0" fontId="26" fillId="11" borderId="0" xfId="0" applyFont="1" applyFill="1"/>
    <xf numFmtId="0" fontId="26" fillId="0" borderId="0" xfId="0" applyFont="1"/>
    <xf numFmtId="0" fontId="26" fillId="11" borderId="15" xfId="0" applyFont="1" applyFill="1" applyBorder="1"/>
    <xf numFmtId="0" fontId="26" fillId="0" borderId="15" xfId="0" applyFont="1" applyBorder="1"/>
    <xf numFmtId="0" fontId="26" fillId="0" borderId="0" xfId="0" applyFont="1" applyAlignment="1">
      <alignment horizontal="left"/>
    </xf>
    <xf numFmtId="0" fontId="26" fillId="0" borderId="0" xfId="0" applyFont="1" applyAlignment="1">
      <alignment horizontal="left" indent="2"/>
    </xf>
    <xf numFmtId="0" fontId="27" fillId="0" borderId="0" xfId="3" applyFont="1" applyAlignment="1">
      <alignment horizontal="right" vertical="center"/>
    </xf>
    <xf numFmtId="0" fontId="28" fillId="0" borderId="0" xfId="0" applyFont="1"/>
    <xf numFmtId="0" fontId="29" fillId="0" borderId="3" xfId="5" applyFont="1" applyFill="1" applyBorder="1">
      <alignment horizontal="left"/>
    </xf>
    <xf numFmtId="0" fontId="31" fillId="0" borderId="0" xfId="0" applyFont="1"/>
    <xf numFmtId="0" fontId="32" fillId="0" borderId="16" xfId="0" applyFont="1" applyBorder="1"/>
    <xf numFmtId="0" fontId="32" fillId="0" borderId="16" xfId="7" applyFont="1" applyBorder="1" applyAlignment="1">
      <alignment vertical="center" wrapText="1"/>
    </xf>
    <xf numFmtId="0" fontId="29" fillId="0" borderId="3" xfId="5" applyFont="1" applyBorder="1" applyAlignment="1">
      <alignment horizontal="left" vertical="center"/>
    </xf>
    <xf numFmtId="0" fontId="32" fillId="0" borderId="16" xfId="7" applyFont="1" applyBorder="1" applyAlignment="1">
      <alignment horizontal="left" vertical="center" wrapText="1"/>
    </xf>
    <xf numFmtId="0" fontId="31" fillId="0" borderId="0" xfId="7" applyFont="1" applyBorder="1" applyAlignment="1">
      <alignment horizontal="left" vertical="center" wrapText="1"/>
    </xf>
    <xf numFmtId="0" fontId="30" fillId="0" borderId="0" xfId="4" applyFont="1" applyBorder="1" applyAlignment="1">
      <alignment horizontal="left" vertical="center"/>
    </xf>
    <xf numFmtId="0" fontId="34" fillId="0" borderId="0" xfId="0" applyFont="1"/>
    <xf numFmtId="0" fontId="35" fillId="0" borderId="0" xfId="0" applyFont="1"/>
    <xf numFmtId="0" fontId="26" fillId="0" borderId="0" xfId="0" applyFont="1" applyAlignment="1">
      <alignment horizontal="left" vertical="center"/>
    </xf>
    <xf numFmtId="0" fontId="26" fillId="0" borderId="0" xfId="8" applyFont="1"/>
    <xf numFmtId="0" fontId="36" fillId="0" borderId="0" xfId="0" applyFont="1"/>
    <xf numFmtId="0" fontId="29" fillId="0" borderId="3" xfId="5" applyFont="1" applyFill="1" applyBorder="1" applyAlignment="1">
      <alignment horizontal="center"/>
    </xf>
    <xf numFmtId="0" fontId="29" fillId="0" borderId="3" xfId="5" applyFont="1" applyBorder="1" applyAlignment="1">
      <alignment horizontal="center"/>
    </xf>
    <xf numFmtId="0" fontId="32" fillId="0" borderId="16" xfId="6" applyFont="1" applyBorder="1" applyAlignment="1">
      <alignment horizontal="left" vertical="center" wrapText="1"/>
    </xf>
    <xf numFmtId="0" fontId="37" fillId="0" borderId="16" xfId="4" applyFont="1" applyBorder="1" applyAlignment="1">
      <alignment horizontal="center" vertical="center" wrapText="1"/>
    </xf>
    <xf numFmtId="0" fontId="32" fillId="0" borderId="15" xfId="6" applyFont="1" applyBorder="1" applyAlignment="1">
      <alignment horizontal="left" vertical="center" wrapText="1"/>
    </xf>
    <xf numFmtId="0" fontId="33" fillId="0" borderId="15" xfId="4" applyFont="1" applyBorder="1" applyAlignment="1">
      <alignment horizontal="center" vertical="center"/>
    </xf>
    <xf numFmtId="0" fontId="37" fillId="0" borderId="15" xfId="4" applyFont="1" applyBorder="1" applyAlignment="1">
      <alignment horizontal="center" vertical="center"/>
    </xf>
    <xf numFmtId="0" fontId="38" fillId="0" borderId="3" xfId="4" applyFont="1" applyBorder="1" applyAlignment="1">
      <alignment horizontal="left"/>
    </xf>
    <xf numFmtId="0" fontId="26" fillId="0" borderId="0" xfId="8" applyFont="1" applyAlignment="1">
      <alignment horizontal="left"/>
    </xf>
    <xf numFmtId="0" fontId="26" fillId="0" borderId="0" xfId="8" applyFont="1" applyAlignment="1">
      <alignment horizontal="left" indent="2"/>
    </xf>
    <xf numFmtId="0" fontId="26" fillId="0" borderId="1" xfId="8" applyFont="1" applyBorder="1" applyAlignment="1">
      <alignment horizontal="left" indent="2"/>
    </xf>
    <xf numFmtId="0" fontId="28" fillId="0" borderId="0" xfId="8" applyFont="1"/>
    <xf numFmtId="0" fontId="39" fillId="0" borderId="0" xfId="8" applyFont="1" applyAlignment="1">
      <alignment horizontal="left"/>
    </xf>
    <xf numFmtId="0" fontId="40" fillId="0" borderId="0" xfId="8" applyFont="1"/>
    <xf numFmtId="0" fontId="41" fillId="0" borderId="0" xfId="8" applyFont="1" applyAlignment="1">
      <alignment horizontal="center" vertical="center"/>
    </xf>
    <xf numFmtId="0" fontId="42" fillId="11" borderId="0" xfId="8" applyFont="1" applyFill="1" applyAlignment="1">
      <alignment horizontal="center" vertical="center" wrapText="1"/>
    </xf>
    <xf numFmtId="0" fontId="43" fillId="0" borderId="0" xfId="8" applyFont="1" applyAlignment="1">
      <alignment horizontal="center" vertical="center" wrapText="1"/>
    </xf>
    <xf numFmtId="0" fontId="43" fillId="0" borderId="0" xfId="8" applyFont="1" applyAlignment="1">
      <alignment horizontal="left" vertical="center" wrapText="1" indent="1"/>
    </xf>
    <xf numFmtId="0" fontId="32" fillId="0" borderId="0" xfId="8" applyFont="1" applyAlignment="1">
      <alignment vertical="top" wrapText="1"/>
    </xf>
    <xf numFmtId="0" fontId="32" fillId="0" borderId="0" xfId="8" applyFont="1" applyAlignment="1">
      <alignment horizontal="center" vertical="center" wrapText="1"/>
    </xf>
    <xf numFmtId="0" fontId="32" fillId="0" borderId="0" xfId="8" applyFont="1" applyAlignment="1">
      <alignment horizontal="justify" vertical="center" wrapText="1"/>
    </xf>
    <xf numFmtId="0" fontId="32" fillId="0" borderId="0" xfId="8" applyFont="1" applyAlignment="1">
      <alignment horizontal="left" vertical="center" wrapText="1"/>
    </xf>
    <xf numFmtId="0" fontId="43" fillId="0" borderId="7" xfId="8" applyFont="1" applyBorder="1" applyAlignment="1">
      <alignment horizontal="left" vertical="center" wrapText="1" indent="1"/>
    </xf>
    <xf numFmtId="0" fontId="32" fillId="0" borderId="7" xfId="8" applyFont="1" applyBorder="1" applyAlignment="1">
      <alignment vertical="top" wrapText="1"/>
    </xf>
    <xf numFmtId="0" fontId="32" fillId="0" borderId="7" xfId="8" applyFont="1" applyBorder="1" applyAlignment="1">
      <alignment horizontal="center" vertical="center" wrapText="1"/>
    </xf>
    <xf numFmtId="0" fontId="32" fillId="0" borderId="7" xfId="8" applyFont="1" applyBorder="1" applyAlignment="1">
      <alignment horizontal="justify" vertical="center" wrapText="1"/>
    </xf>
    <xf numFmtId="9" fontId="32" fillId="0" borderId="5" xfId="8" applyNumberFormat="1" applyFont="1" applyBorder="1" applyAlignment="1">
      <alignment horizontal="left" vertical="center" wrapText="1"/>
    </xf>
    <xf numFmtId="0" fontId="32" fillId="0" borderId="8" xfId="8" applyFont="1" applyBorder="1" applyAlignment="1">
      <alignment vertical="center" wrapText="1"/>
    </xf>
    <xf numFmtId="0" fontId="32" fillId="0" borderId="8" xfId="8" applyFont="1" applyBorder="1" applyAlignment="1">
      <alignment horizontal="center" vertical="center" wrapText="1"/>
    </xf>
    <xf numFmtId="0" fontId="34" fillId="0" borderId="0" xfId="8" applyFont="1" applyAlignment="1">
      <alignment horizontal="left" indent="2"/>
    </xf>
    <xf numFmtId="0" fontId="32" fillId="0" borderId="0" xfId="8" applyFont="1" applyAlignment="1">
      <alignment vertical="center" wrapText="1"/>
    </xf>
    <xf numFmtId="0" fontId="32" fillId="0" borderId="8" xfId="8" applyFont="1" applyBorder="1" applyAlignment="1">
      <alignment horizontal="left" vertical="center" wrapText="1"/>
    </xf>
    <xf numFmtId="165" fontId="32" fillId="0" borderId="8" xfId="2" applyNumberFormat="1" applyFont="1" applyBorder="1" applyAlignment="1">
      <alignment horizontal="left" vertical="center" wrapText="1"/>
    </xf>
    <xf numFmtId="0" fontId="32" fillId="0" borderId="7" xfId="8" applyFont="1" applyBorder="1" applyAlignment="1">
      <alignment horizontal="left" vertical="center" wrapText="1"/>
    </xf>
    <xf numFmtId="165" fontId="32" fillId="0" borderId="7" xfId="2" applyNumberFormat="1" applyFont="1" applyBorder="1" applyAlignment="1">
      <alignment horizontal="left" vertical="center" wrapText="1"/>
    </xf>
    <xf numFmtId="165" fontId="32" fillId="0" borderId="0" xfId="2" applyNumberFormat="1" applyFont="1" applyBorder="1" applyAlignment="1">
      <alignment horizontal="left" vertical="center" wrapText="1"/>
    </xf>
    <xf numFmtId="0" fontId="32" fillId="0" borderId="0" xfId="8" applyFont="1" applyAlignment="1">
      <alignment horizontal="left" vertical="center" wrapText="1" indent="1"/>
    </xf>
    <xf numFmtId="0" fontId="26" fillId="0" borderId="0" xfId="8" applyFont="1" applyAlignment="1">
      <alignment horizontal="center"/>
    </xf>
    <xf numFmtId="0" fontId="49" fillId="0" borderId="15" xfId="7" applyFont="1" applyBorder="1" applyAlignment="1">
      <alignment horizontal="left" vertical="center" wrapText="1"/>
    </xf>
    <xf numFmtId="0" fontId="50" fillId="0" borderId="15" xfId="7" applyFont="1" applyBorder="1" applyAlignment="1">
      <alignment horizontal="left" vertical="center" wrapText="1"/>
    </xf>
    <xf numFmtId="0" fontId="50" fillId="0" borderId="15" xfId="7" applyFont="1" applyBorder="1" applyAlignment="1">
      <alignment horizontal="left" vertical="center" wrapText="1" indent="2"/>
    </xf>
    <xf numFmtId="0" fontId="50" fillId="0" borderId="3" xfId="5" applyFont="1" applyFill="1" applyBorder="1">
      <alignment horizontal="left"/>
    </xf>
    <xf numFmtId="0" fontId="50" fillId="0" borderId="3" xfId="5" applyFont="1" applyFill="1" applyBorder="1" applyAlignment="1">
      <alignment horizontal="left" indent="2"/>
    </xf>
    <xf numFmtId="0" fontId="43" fillId="0" borderId="9" xfId="6" applyFont="1" applyBorder="1" applyAlignment="1">
      <alignment horizontal="center" vertical="center" wrapText="1"/>
    </xf>
    <xf numFmtId="0" fontId="32" fillId="0" borderId="9" xfId="6" applyFont="1" applyBorder="1" applyAlignment="1">
      <alignment horizontal="center" vertical="center" wrapText="1"/>
    </xf>
    <xf numFmtId="0" fontId="32" fillId="0" borderId="0" xfId="6" applyFont="1" applyBorder="1" applyAlignment="1">
      <alignment horizontal="left" vertical="center" wrapText="1"/>
    </xf>
    <xf numFmtId="0" fontId="33" fillId="0" borderId="0" xfId="4" applyFont="1" applyBorder="1" applyAlignment="1">
      <alignment horizontal="left" vertical="center"/>
    </xf>
    <xf numFmtId="0" fontId="32" fillId="0" borderId="0" xfId="6" applyFont="1" applyBorder="1" applyAlignment="1">
      <alignment horizontal="left" vertical="center" wrapText="1" indent="2"/>
    </xf>
    <xf numFmtId="0" fontId="49" fillId="0" borderId="0" xfId="7" applyFont="1" applyFill="1" applyBorder="1" applyAlignment="1">
      <alignment horizontal="left" vertical="center" wrapText="1"/>
    </xf>
    <xf numFmtId="0" fontId="49" fillId="0" borderId="0" xfId="7" applyFont="1" applyBorder="1" applyAlignment="1">
      <alignment horizontal="left" vertical="center" wrapText="1"/>
    </xf>
    <xf numFmtId="0" fontId="49" fillId="0" borderId="0" xfId="7" applyFont="1" applyBorder="1" applyAlignment="1">
      <alignment horizontal="left" vertical="center" wrapText="1" indent="2"/>
    </xf>
    <xf numFmtId="0" fontId="32" fillId="0" borderId="9" xfId="6" applyFont="1" applyBorder="1" applyAlignment="1">
      <alignment horizontal="left" vertical="center" wrapText="1"/>
    </xf>
    <xf numFmtId="0" fontId="52" fillId="0" borderId="3" xfId="5" applyFont="1" applyFill="1" applyBorder="1">
      <alignment horizontal="left"/>
    </xf>
    <xf numFmtId="0" fontId="52" fillId="0" borderId="3" xfId="5" applyFont="1" applyFill="1" applyBorder="1" applyAlignment="1">
      <alignment horizontal="left" indent="2"/>
    </xf>
    <xf numFmtId="0" fontId="52" fillId="0" borderId="0" xfId="5" applyFont="1" applyFill="1" applyBorder="1">
      <alignment horizontal="left"/>
    </xf>
    <xf numFmtId="0" fontId="52" fillId="0" borderId="0" xfId="5" applyFont="1" applyFill="1" applyBorder="1" applyAlignment="1">
      <alignment horizontal="left" indent="2"/>
    </xf>
    <xf numFmtId="0" fontId="32" fillId="0" borderId="5" xfId="6" applyFont="1" applyBorder="1" applyAlignment="1">
      <alignment horizontal="left" vertical="center" wrapText="1"/>
    </xf>
    <xf numFmtId="0" fontId="26" fillId="0" borderId="0" xfId="0" applyFont="1" applyAlignment="1">
      <alignment vertical="center"/>
    </xf>
    <xf numFmtId="0" fontId="26" fillId="0" borderId="1" xfId="0" applyFont="1" applyBorder="1"/>
    <xf numFmtId="0" fontId="26" fillId="11" borderId="0" xfId="0" applyFont="1" applyFill="1" applyAlignment="1">
      <alignment horizontal="left" vertical="center"/>
    </xf>
    <xf numFmtId="0" fontId="26" fillId="11" borderId="0" xfId="0" applyFont="1" applyFill="1" applyAlignment="1">
      <alignment vertical="center"/>
    </xf>
    <xf numFmtId="0" fontId="26" fillId="0" borderId="0" xfId="0" applyFont="1" applyAlignment="1">
      <alignment horizontal="center"/>
    </xf>
    <xf numFmtId="0" fontId="31" fillId="0" borderId="0" xfId="0" applyFont="1" applyAlignment="1">
      <alignment horizontal="left" vertical="center"/>
    </xf>
    <xf numFmtId="0" fontId="54" fillId="0" borderId="0" xfId="0" applyFont="1" applyAlignment="1">
      <alignment vertical="center" wrapText="1"/>
    </xf>
    <xf numFmtId="0" fontId="55" fillId="11" borderId="0" xfId="0" applyFont="1" applyFill="1" applyAlignment="1">
      <alignment horizontal="center" vertical="center"/>
    </xf>
    <xf numFmtId="0" fontId="56" fillId="11" borderId="0" xfId="0" applyFont="1" applyFill="1" applyAlignment="1">
      <alignment horizontal="center" vertical="center"/>
    </xf>
    <xf numFmtId="0" fontId="29" fillId="0" borderId="0" xfId="0" applyFont="1" applyAlignment="1">
      <alignment horizontal="center" vertical="center"/>
    </xf>
    <xf numFmtId="0" fontId="32" fillId="0" borderId="0" xfId="0" applyFont="1" applyAlignment="1">
      <alignment horizontal="center" vertical="center"/>
    </xf>
    <xf numFmtId="0" fontId="34" fillId="0" borderId="0" xfId="0" applyFont="1" applyAlignment="1">
      <alignment horizontal="center" vertical="center"/>
    </xf>
    <xf numFmtId="0" fontId="32" fillId="0" borderId="0" xfId="0" applyFont="1" applyAlignment="1">
      <alignment horizontal="left" vertical="center" wrapText="1" indent="1"/>
    </xf>
    <xf numFmtId="0" fontId="32" fillId="0" borderId="0" xfId="0" applyFont="1" applyAlignment="1">
      <alignment vertical="center"/>
    </xf>
    <xf numFmtId="0" fontId="29" fillId="5" borderId="11" xfId="0" applyFont="1" applyFill="1" applyBorder="1" applyAlignment="1">
      <alignment horizontal="center" vertical="center" wrapText="1"/>
    </xf>
    <xf numFmtId="0" fontId="29" fillId="5" borderId="11" xfId="0" applyFont="1" applyFill="1" applyBorder="1" applyAlignment="1">
      <alignment horizontal="center" vertical="center"/>
    </xf>
    <xf numFmtId="0" fontId="29" fillId="0" borderId="11" xfId="0" applyFont="1" applyBorder="1" applyAlignment="1">
      <alignment horizontal="center" vertical="center"/>
    </xf>
    <xf numFmtId="167" fontId="32" fillId="0" borderId="11" xfId="1" applyNumberFormat="1" applyFont="1" applyBorder="1" applyAlignment="1">
      <alignment horizontal="center" vertical="center"/>
    </xf>
    <xf numFmtId="1" fontId="32" fillId="0" borderId="11" xfId="0" applyNumberFormat="1" applyFont="1" applyBorder="1" applyAlignment="1">
      <alignment horizontal="right" vertical="center"/>
    </xf>
    <xf numFmtId="0" fontId="29" fillId="6" borderId="0" xfId="0" applyFont="1" applyFill="1" applyAlignment="1">
      <alignment horizontal="center" vertical="center" wrapText="1"/>
    </xf>
    <xf numFmtId="0" fontId="29" fillId="6" borderId="0" xfId="0" applyFont="1" applyFill="1" applyAlignment="1">
      <alignment horizontal="center" vertical="center"/>
    </xf>
    <xf numFmtId="165" fontId="57" fillId="0" borderId="0" xfId="0" applyNumberFormat="1" applyFont="1" applyAlignment="1">
      <alignment horizontal="center"/>
    </xf>
    <xf numFmtId="165" fontId="32" fillId="0" borderId="0" xfId="0" applyNumberFormat="1" applyFont="1" applyAlignment="1">
      <alignment horizontal="center"/>
    </xf>
    <xf numFmtId="165" fontId="57" fillId="0" borderId="0" xfId="2" applyNumberFormat="1" applyFont="1" applyAlignment="1">
      <alignment horizontal="center" vertical="center"/>
    </xf>
    <xf numFmtId="165" fontId="32" fillId="0" borderId="0" xfId="2" applyNumberFormat="1" applyFont="1" applyAlignment="1">
      <alignment horizontal="center" vertical="center"/>
    </xf>
    <xf numFmtId="165" fontId="32" fillId="0" borderId="0" xfId="2" applyNumberFormat="1" applyFont="1" applyAlignment="1">
      <alignment horizontal="center"/>
    </xf>
    <xf numFmtId="0" fontId="26" fillId="7" borderId="0" xfId="0" applyFont="1" applyFill="1" applyAlignment="1" applyProtection="1">
      <alignment horizontal="center"/>
      <protection locked="0"/>
    </xf>
    <xf numFmtId="0" fontId="34" fillId="0" borderId="0" xfId="0" applyFont="1" applyAlignment="1">
      <alignment horizontal="center"/>
    </xf>
    <xf numFmtId="0" fontId="26" fillId="8" borderId="0" xfId="0" applyFont="1" applyFill="1" applyAlignment="1">
      <alignment horizontal="center"/>
    </xf>
    <xf numFmtId="167" fontId="32" fillId="0" borderId="0" xfId="1" applyNumberFormat="1" applyFont="1" applyAlignment="1">
      <alignment horizontal="center" vertical="center"/>
    </xf>
    <xf numFmtId="0" fontId="29" fillId="0" borderId="0" xfId="0" applyFont="1" applyAlignment="1">
      <alignment horizontal="center" vertical="center" wrapText="1"/>
    </xf>
    <xf numFmtId="0" fontId="29" fillId="9" borderId="0" xfId="0" applyFont="1" applyFill="1" applyAlignment="1">
      <alignment horizontal="center" vertical="center"/>
    </xf>
    <xf numFmtId="0" fontId="31" fillId="0" borderId="0" xfId="0" applyFont="1" applyAlignment="1">
      <alignment horizontal="left" vertical="center" wrapText="1"/>
    </xf>
    <xf numFmtId="0" fontId="32" fillId="0" borderId="0" xfId="0" quotePrefix="1" applyFont="1" applyAlignment="1">
      <alignment horizontal="center" vertical="center" wrapText="1"/>
    </xf>
    <xf numFmtId="0" fontId="48" fillId="0" borderId="0" xfId="0" applyFont="1" applyAlignment="1">
      <alignment horizontal="left" vertical="center"/>
    </xf>
    <xf numFmtId="0" fontId="48" fillId="0" borderId="0" xfId="0" applyFont="1" applyAlignment="1">
      <alignment vertical="center"/>
    </xf>
    <xf numFmtId="0" fontId="32" fillId="0" borderId="0" xfId="0" applyFont="1" applyAlignment="1">
      <alignment horizontal="left" vertical="center" wrapText="1"/>
    </xf>
    <xf numFmtId="0" fontId="58" fillId="0" borderId="0" xfId="0" applyFont="1" applyAlignment="1">
      <alignment horizontal="left" vertical="center"/>
    </xf>
    <xf numFmtId="0" fontId="32" fillId="0" borderId="0" xfId="0" applyFont="1" applyAlignment="1">
      <alignment horizontal="center" vertical="center" wrapText="1"/>
    </xf>
    <xf numFmtId="0" fontId="34" fillId="0" borderId="0" xfId="0" quotePrefix="1" applyFont="1" applyAlignment="1">
      <alignment horizontal="center" vertical="center"/>
    </xf>
    <xf numFmtId="0" fontId="32" fillId="0" borderId="0" xfId="0" applyFont="1" applyAlignment="1">
      <alignment vertical="center" wrapText="1"/>
    </xf>
    <xf numFmtId="0" fontId="31" fillId="0" borderId="0" xfId="0" applyFont="1" applyAlignment="1">
      <alignment vertical="center"/>
    </xf>
    <xf numFmtId="0" fontId="31" fillId="0" borderId="0" xfId="0" applyFont="1" applyAlignment="1">
      <alignment vertical="center" wrapText="1"/>
    </xf>
    <xf numFmtId="0" fontId="31" fillId="0" borderId="0" xfId="0" applyFont="1" applyAlignment="1">
      <alignment horizontal="left" vertical="top" wrapText="1"/>
    </xf>
    <xf numFmtId="0" fontId="60" fillId="0" borderId="0" xfId="0" applyFont="1" applyAlignment="1">
      <alignment vertical="center"/>
    </xf>
    <xf numFmtId="0" fontId="32" fillId="0" borderId="0" xfId="0" quotePrefix="1" applyFont="1" applyAlignment="1">
      <alignment vertical="center" wrapText="1"/>
    </xf>
    <xf numFmtId="0" fontId="56" fillId="11" borderId="0" xfId="0" applyFont="1" applyFill="1" applyAlignment="1">
      <alignment vertical="center"/>
    </xf>
    <xf numFmtId="43" fontId="32" fillId="0" borderId="0" xfId="1" applyFont="1" applyBorder="1" applyAlignment="1">
      <alignment horizontal="center" vertical="center"/>
    </xf>
    <xf numFmtId="0" fontId="26" fillId="0" borderId="17" xfId="0" applyFont="1" applyBorder="1" applyAlignment="1">
      <alignment vertical="center"/>
    </xf>
    <xf numFmtId="43" fontId="26" fillId="0" borderId="0" xfId="0" applyNumberFormat="1" applyFont="1" applyAlignment="1">
      <alignment vertical="center"/>
    </xf>
    <xf numFmtId="43" fontId="32" fillId="0" borderId="0" xfId="0" applyNumberFormat="1" applyFont="1" applyAlignment="1">
      <alignment horizontal="center" vertical="center"/>
    </xf>
    <xf numFmtId="43" fontId="32" fillId="0" borderId="17" xfId="0" applyNumberFormat="1" applyFont="1" applyBorder="1" applyAlignment="1">
      <alignment horizontal="center" vertical="center"/>
    </xf>
    <xf numFmtId="43" fontId="32" fillId="0" borderId="17" xfId="0" applyNumberFormat="1" applyFont="1" applyBorder="1" applyAlignment="1">
      <alignment vertical="center"/>
    </xf>
    <xf numFmtId="43" fontId="32" fillId="0" borderId="0" xfId="0" applyNumberFormat="1" applyFont="1" applyAlignment="1">
      <alignment vertical="center"/>
    </xf>
    <xf numFmtId="0" fontId="32" fillId="0" borderId="17" xfId="0" applyFont="1" applyBorder="1" applyAlignment="1">
      <alignment horizontal="center" vertical="center"/>
    </xf>
    <xf numFmtId="43" fontId="32" fillId="0" borderId="17" xfId="1" applyFont="1" applyBorder="1" applyAlignment="1">
      <alignment horizontal="center" vertical="center"/>
    </xf>
    <xf numFmtId="43" fontId="32" fillId="0" borderId="18" xfId="1" applyFont="1" applyBorder="1" applyAlignment="1">
      <alignment horizontal="center" vertical="center"/>
    </xf>
    <xf numFmtId="43" fontId="32" fillId="0" borderId="19" xfId="0" applyNumberFormat="1" applyFont="1" applyBorder="1" applyAlignment="1">
      <alignment horizontal="center" vertical="center"/>
    </xf>
    <xf numFmtId="43" fontId="32" fillId="0" borderId="20" xfId="0" applyNumberFormat="1" applyFont="1" applyBorder="1" applyAlignment="1">
      <alignment horizontal="center" vertical="center"/>
    </xf>
    <xf numFmtId="43" fontId="32" fillId="0" borderId="21" xfId="1" applyFont="1" applyBorder="1" applyAlignment="1">
      <alignment horizontal="center" vertical="center"/>
    </xf>
    <xf numFmtId="43" fontId="32" fillId="0" borderId="19" xfId="0" applyNumberFormat="1" applyFont="1" applyBorder="1" applyAlignment="1">
      <alignment vertical="center"/>
    </xf>
    <xf numFmtId="43" fontId="32" fillId="0" borderId="20" xfId="0" applyNumberFormat="1" applyFont="1" applyBorder="1" applyAlignment="1">
      <alignment vertical="center"/>
    </xf>
    <xf numFmtId="0" fontId="29" fillId="0" borderId="23" xfId="0" applyFont="1" applyBorder="1" applyAlignment="1">
      <alignment horizontal="center" vertical="center"/>
    </xf>
    <xf numFmtId="0" fontId="29" fillId="0" borderId="24" xfId="0" applyFont="1" applyBorder="1" applyAlignment="1">
      <alignment horizontal="center" vertical="center"/>
    </xf>
    <xf numFmtId="43" fontId="32" fillId="0" borderId="17" xfId="1" applyFont="1" applyBorder="1" applyAlignment="1">
      <alignment vertical="center"/>
    </xf>
    <xf numFmtId="43" fontId="32" fillId="0" borderId="18" xfId="1" applyFont="1" applyBorder="1" applyAlignment="1">
      <alignment vertical="center"/>
    </xf>
    <xf numFmtId="0" fontId="60" fillId="0" borderId="0" xfId="0" applyFont="1" applyAlignment="1">
      <alignment horizontal="left" vertical="center"/>
    </xf>
    <xf numFmtId="0" fontId="25" fillId="0" borderId="11" xfId="0" applyFont="1" applyBorder="1"/>
    <xf numFmtId="43" fontId="2" fillId="0" borderId="11" xfId="0" applyNumberFormat="1" applyFont="1" applyBorder="1"/>
    <xf numFmtId="0" fontId="64" fillId="0" borderId="0" xfId="0" applyFont="1" applyAlignment="1">
      <alignment horizontal="left" vertical="center"/>
    </xf>
    <xf numFmtId="0" fontId="55" fillId="0" borderId="25" xfId="0" applyFont="1" applyBorder="1" applyAlignment="1">
      <alignment horizontal="center" vertical="center"/>
    </xf>
    <xf numFmtId="0" fontId="55" fillId="0" borderId="26" xfId="0" applyFont="1" applyBorder="1" applyAlignment="1">
      <alignment horizontal="center" vertical="center"/>
    </xf>
    <xf numFmtId="0" fontId="55" fillId="0" borderId="27" xfId="0" applyFont="1" applyBorder="1" applyAlignment="1">
      <alignment horizontal="center" vertical="center"/>
    </xf>
    <xf numFmtId="0" fontId="26" fillId="13" borderId="0" xfId="0" applyFont="1" applyFill="1"/>
    <xf numFmtId="0" fontId="26" fillId="13" borderId="0" xfId="0" applyFont="1" applyFill="1" applyAlignment="1">
      <alignment horizontal="left" vertical="center"/>
    </xf>
    <xf numFmtId="0" fontId="26" fillId="13" borderId="0" xfId="0" applyFont="1" applyFill="1" applyAlignment="1">
      <alignment vertical="center"/>
    </xf>
    <xf numFmtId="43" fontId="32" fillId="0" borderId="0" xfId="0" applyNumberFormat="1" applyFont="1" applyAlignment="1">
      <alignment horizontal="left" vertical="center" wrapText="1" indent="2"/>
    </xf>
    <xf numFmtId="0" fontId="42" fillId="11" borderId="0" xfId="0" applyFont="1" applyFill="1" applyAlignment="1">
      <alignment horizontal="center" vertical="center" wrapText="1"/>
    </xf>
    <xf numFmtId="0" fontId="42" fillId="13" borderId="0" xfId="0" applyFont="1" applyFill="1" applyAlignment="1">
      <alignment horizontal="center" vertical="center" wrapText="1"/>
    </xf>
    <xf numFmtId="0" fontId="55" fillId="0" borderId="26" xfId="0" applyFont="1" applyBorder="1" applyAlignment="1">
      <alignment vertical="center"/>
    </xf>
    <xf numFmtId="0" fontId="55" fillId="0" borderId="27" xfId="0" applyFont="1" applyBorder="1" applyAlignment="1">
      <alignment vertical="center"/>
    </xf>
    <xf numFmtId="0" fontId="55" fillId="0" borderId="25" xfId="0" applyFont="1" applyBorder="1" applyAlignment="1">
      <alignment vertical="center"/>
    </xf>
    <xf numFmtId="0" fontId="31" fillId="0" borderId="28" xfId="0" applyFont="1" applyBorder="1" applyAlignment="1">
      <alignment horizontal="center" vertical="center" wrapText="1"/>
    </xf>
    <xf numFmtId="0" fontId="42" fillId="11" borderId="28" xfId="0" applyFont="1" applyFill="1" applyBorder="1" applyAlignment="1">
      <alignment horizontal="center" vertical="center" wrapText="1"/>
    </xf>
    <xf numFmtId="0" fontId="42" fillId="13" borderId="28" xfId="0" applyFont="1" applyFill="1" applyBorder="1" applyAlignment="1">
      <alignment horizontal="center" vertical="center" wrapText="1"/>
    </xf>
    <xf numFmtId="0" fontId="31" fillId="0" borderId="34" xfId="0" applyFont="1" applyBorder="1" applyAlignment="1">
      <alignment horizontal="center" vertical="center" wrapText="1"/>
    </xf>
    <xf numFmtId="0" fontId="31" fillId="0" borderId="31" xfId="0" applyFont="1" applyBorder="1" applyAlignment="1">
      <alignment horizontal="center" vertical="center" wrapText="1"/>
    </xf>
    <xf numFmtId="0" fontId="55" fillId="0" borderId="33" xfId="0" applyFont="1" applyBorder="1" applyAlignment="1">
      <alignment horizontal="center" vertical="center"/>
    </xf>
    <xf numFmtId="0" fontId="29" fillId="0" borderId="33" xfId="0" applyFont="1" applyBorder="1" applyAlignment="1">
      <alignment horizontal="center" vertical="center"/>
    </xf>
    <xf numFmtId="43" fontId="32" fillId="0" borderId="33" xfId="1" applyFont="1" applyBorder="1" applyAlignment="1">
      <alignment horizontal="center" vertical="center"/>
    </xf>
    <xf numFmtId="43" fontId="32" fillId="0" borderId="33" xfId="0" applyNumberFormat="1" applyFont="1" applyBorder="1" applyAlignment="1">
      <alignment horizontal="center" vertical="center"/>
    </xf>
    <xf numFmtId="0" fontId="32" fillId="0" borderId="33" xfId="0" applyFont="1" applyBorder="1" applyAlignment="1">
      <alignment horizontal="center" vertical="center"/>
    </xf>
    <xf numFmtId="0" fontId="26" fillId="0" borderId="33" xfId="0" applyFont="1" applyBorder="1" applyAlignment="1">
      <alignment horizontal="center" vertical="center"/>
    </xf>
    <xf numFmtId="0" fontId="26" fillId="0" borderId="33" xfId="0" applyFont="1" applyBorder="1" applyAlignment="1">
      <alignment horizontal="center"/>
    </xf>
    <xf numFmtId="0" fontId="56" fillId="11" borderId="28" xfId="0" applyFont="1" applyFill="1" applyBorder="1" applyAlignment="1">
      <alignment vertical="center"/>
    </xf>
    <xf numFmtId="0" fontId="60" fillId="0" borderId="0" xfId="0" applyFont="1"/>
    <xf numFmtId="43" fontId="66" fillId="0" borderId="0" xfId="0" applyNumberFormat="1" applyFont="1" applyAlignment="1">
      <alignment horizontal="left" vertical="center" wrapText="1" indent="2"/>
    </xf>
    <xf numFmtId="43" fontId="60" fillId="0" borderId="0" xfId="0" applyNumberFormat="1" applyFont="1"/>
    <xf numFmtId="0" fontId="66" fillId="0" borderId="0" xfId="1" applyNumberFormat="1" applyFont="1" applyAlignment="1">
      <alignment horizontal="left" vertical="center" wrapText="1" indent="2"/>
    </xf>
    <xf numFmtId="0" fontId="67" fillId="0" borderId="0" xfId="0" applyFont="1"/>
    <xf numFmtId="0" fontId="56" fillId="11" borderId="0" xfId="0" applyFont="1" applyFill="1" applyAlignment="1">
      <alignment horizontal="center" vertical="center" wrapText="1"/>
    </xf>
    <xf numFmtId="0" fontId="55" fillId="0" borderId="0" xfId="0" applyFont="1" applyAlignment="1">
      <alignment horizontal="center" vertical="center"/>
    </xf>
    <xf numFmtId="0" fontId="68" fillId="13" borderId="0" xfId="0" applyFont="1" applyFill="1"/>
    <xf numFmtId="0" fontId="29" fillId="0" borderId="0" xfId="0" applyFont="1" applyAlignment="1">
      <alignment vertical="center"/>
    </xf>
    <xf numFmtId="43" fontId="32" fillId="0" borderId="0" xfId="1" applyFont="1" applyBorder="1" applyAlignment="1">
      <alignment horizontal="center" vertical="center" wrapText="1"/>
    </xf>
    <xf numFmtId="0" fontId="56" fillId="11" borderId="43" xfId="0" applyFont="1" applyFill="1" applyBorder="1" applyAlignment="1">
      <alignment vertical="center"/>
    </xf>
    <xf numFmtId="0" fontId="56" fillId="11" borderId="43" xfId="0" applyFont="1" applyFill="1" applyBorder="1" applyAlignment="1">
      <alignment horizontal="center" vertical="center"/>
    </xf>
    <xf numFmtId="43" fontId="32" fillId="0" borderId="45" xfId="1" applyFont="1" applyBorder="1" applyAlignment="1">
      <alignment horizontal="center" vertical="center" wrapText="1"/>
    </xf>
    <xf numFmtId="43" fontId="32" fillId="0" borderId="46" xfId="1" applyFont="1" applyBorder="1" applyAlignment="1">
      <alignment horizontal="center" vertical="center" wrapText="1"/>
    </xf>
    <xf numFmtId="43" fontId="32" fillId="0" borderId="47" xfId="1" applyFont="1" applyBorder="1" applyAlignment="1">
      <alignment horizontal="center" vertical="center" wrapText="1"/>
    </xf>
    <xf numFmtId="43" fontId="32" fillId="0" borderId="48" xfId="1" applyFont="1" applyBorder="1" applyAlignment="1">
      <alignment horizontal="center" vertical="center" wrapText="1"/>
    </xf>
    <xf numFmtId="43" fontId="32" fillId="0" borderId="43" xfId="1" applyFont="1" applyBorder="1" applyAlignment="1">
      <alignment horizontal="center" vertical="center" wrapText="1"/>
    </xf>
    <xf numFmtId="0" fontId="55" fillId="0" borderId="43" xfId="0" applyFont="1" applyBorder="1" applyAlignment="1">
      <alignment horizontal="center" vertical="center"/>
    </xf>
    <xf numFmtId="0" fontId="55" fillId="0" borderId="45" xfId="0" applyFont="1" applyBorder="1" applyAlignment="1">
      <alignment horizontal="center" vertical="center"/>
    </xf>
    <xf numFmtId="0" fontId="32" fillId="0" borderId="43" xfId="0" applyFont="1" applyBorder="1" applyAlignment="1">
      <alignment horizontal="center" vertical="center" wrapText="1"/>
    </xf>
    <xf numFmtId="0" fontId="32" fillId="0" borderId="48" xfId="0" applyFont="1" applyBorder="1" applyAlignment="1">
      <alignment horizontal="center" vertical="center" wrapText="1"/>
    </xf>
    <xf numFmtId="0" fontId="55" fillId="0" borderId="49" xfId="0" applyFont="1" applyBorder="1" applyAlignment="1">
      <alignment horizontal="center" vertical="center"/>
    </xf>
    <xf numFmtId="0" fontId="32" fillId="0" borderId="53" xfId="0" applyFont="1" applyBorder="1" applyAlignment="1">
      <alignment horizontal="center" vertical="center" wrapText="1"/>
    </xf>
    <xf numFmtId="43" fontId="32" fillId="0" borderId="54" xfId="1" applyFont="1" applyBorder="1" applyAlignment="1">
      <alignment horizontal="center" vertical="center" wrapText="1"/>
    </xf>
    <xf numFmtId="43" fontId="32" fillId="0" borderId="45" xfId="1" applyFont="1" applyBorder="1" applyAlignment="1">
      <alignment vertical="center" wrapText="1"/>
    </xf>
    <xf numFmtId="43" fontId="32" fillId="0" borderId="0" xfId="1" applyFont="1" applyBorder="1" applyAlignment="1">
      <alignment vertical="center" wrapText="1"/>
    </xf>
    <xf numFmtId="43" fontId="32" fillId="0" borderId="46" xfId="1" applyFont="1" applyBorder="1" applyAlignment="1">
      <alignment vertical="center" wrapText="1"/>
    </xf>
    <xf numFmtId="43" fontId="32" fillId="0" borderId="47" xfId="1" applyFont="1" applyBorder="1" applyAlignment="1">
      <alignment vertical="center" wrapText="1"/>
    </xf>
    <xf numFmtId="43" fontId="32" fillId="0" borderId="43" xfId="1" quotePrefix="1" applyFont="1" applyBorder="1" applyAlignment="1">
      <alignment horizontal="center" vertical="center" wrapText="1"/>
    </xf>
    <xf numFmtId="43" fontId="32" fillId="0" borderId="48" xfId="1" quotePrefix="1" applyFont="1" applyBorder="1" applyAlignment="1">
      <alignment horizontal="center" vertical="center" wrapText="1"/>
    </xf>
    <xf numFmtId="0" fontId="32" fillId="0" borderId="45" xfId="0" applyFont="1" applyBorder="1" applyAlignment="1">
      <alignment vertical="center" wrapText="1"/>
    </xf>
    <xf numFmtId="0" fontId="32" fillId="0" borderId="43" xfId="0" applyFont="1" applyBorder="1" applyAlignment="1">
      <alignment vertical="center"/>
    </xf>
    <xf numFmtId="0" fontId="32" fillId="0" borderId="46" xfId="0" applyFont="1" applyBorder="1" applyAlignment="1">
      <alignment vertical="center" wrapText="1"/>
    </xf>
    <xf numFmtId="0" fontId="32" fillId="0" borderId="45" xfId="0" applyFont="1" applyBorder="1" applyAlignment="1">
      <alignment vertical="center"/>
    </xf>
    <xf numFmtId="0" fontId="32" fillId="0" borderId="46" xfId="0" applyFont="1" applyBorder="1" applyAlignment="1">
      <alignment vertical="center"/>
    </xf>
    <xf numFmtId="3" fontId="32" fillId="0" borderId="48" xfId="0" applyNumberFormat="1" applyFont="1" applyBorder="1" applyAlignment="1">
      <alignment vertical="center"/>
    </xf>
    <xf numFmtId="3" fontId="32" fillId="0" borderId="43" xfId="0" applyNumberFormat="1" applyFont="1" applyBorder="1" applyAlignment="1">
      <alignment vertical="center"/>
    </xf>
    <xf numFmtId="0" fontId="32" fillId="0" borderId="45" xfId="0" quotePrefix="1" applyFont="1" applyBorder="1" applyAlignment="1">
      <alignment horizontal="center" vertical="center"/>
    </xf>
    <xf numFmtId="0" fontId="32" fillId="0" borderId="46" xfId="0" quotePrefix="1" applyFont="1" applyBorder="1" applyAlignment="1">
      <alignment horizontal="center" vertical="center"/>
    </xf>
    <xf numFmtId="0" fontId="70" fillId="11" borderId="0" xfId="0" applyFont="1" applyFill="1" applyAlignment="1">
      <alignment horizontal="left" vertical="center" wrapText="1"/>
    </xf>
    <xf numFmtId="0" fontId="56" fillId="14" borderId="0" xfId="0" applyFont="1" applyFill="1" applyAlignment="1">
      <alignment horizontal="center" vertical="center" wrapText="1"/>
    </xf>
    <xf numFmtId="0" fontId="43" fillId="0" borderId="45" xfId="0" applyFont="1" applyBorder="1" applyAlignment="1">
      <alignment vertical="center" wrapText="1"/>
    </xf>
    <xf numFmtId="0" fontId="32" fillId="0" borderId="14" xfId="0" applyFont="1" applyBorder="1" applyAlignment="1">
      <alignment horizontal="center" vertical="center" wrapText="1"/>
    </xf>
    <xf numFmtId="0" fontId="32" fillId="0" borderId="14" xfId="0" applyFont="1" applyBorder="1" applyAlignment="1">
      <alignment vertical="center" wrapText="1"/>
    </xf>
    <xf numFmtId="0" fontId="56" fillId="11" borderId="0" xfId="0" applyFont="1" applyFill="1" applyAlignment="1">
      <alignment horizontal="left" vertical="center" wrapText="1"/>
    </xf>
    <xf numFmtId="0" fontId="61" fillId="0" borderId="0" xfId="0" applyFont="1" applyAlignment="1">
      <alignment horizontal="left" vertical="center" wrapText="1"/>
    </xf>
    <xf numFmtId="0" fontId="32" fillId="5" borderId="14" xfId="0" applyFont="1" applyFill="1" applyBorder="1" applyAlignment="1">
      <alignment horizontal="center" vertical="center" wrapText="1"/>
    </xf>
    <xf numFmtId="0" fontId="75" fillId="0" borderId="0" xfId="4" applyFont="1"/>
    <xf numFmtId="0" fontId="76" fillId="0" borderId="0" xfId="0" applyFont="1" applyAlignment="1">
      <alignment horizontal="right"/>
    </xf>
    <xf numFmtId="0" fontId="71" fillId="0" borderId="0" xfId="0" applyFont="1"/>
    <xf numFmtId="0" fontId="25" fillId="15" borderId="0" xfId="0" applyFont="1" applyFill="1" applyAlignment="1">
      <alignment horizontal="center"/>
    </xf>
    <xf numFmtId="0" fontId="25" fillId="15" borderId="0" xfId="0" applyFont="1" applyFill="1" applyAlignment="1">
      <alignment horizontal="center" wrapText="1"/>
    </xf>
    <xf numFmtId="0" fontId="0" fillId="2" borderId="0" xfId="0" applyFill="1"/>
    <xf numFmtId="0" fontId="69" fillId="16" borderId="0" xfId="0" applyFont="1" applyFill="1"/>
    <xf numFmtId="0" fontId="0" fillId="4" borderId="0" xfId="0" applyFill="1"/>
    <xf numFmtId="4" fontId="78" fillId="4" borderId="0" xfId="0" applyNumberFormat="1" applyFont="1" applyFill="1"/>
    <xf numFmtId="4" fontId="0" fillId="4" borderId="0" xfId="0" applyNumberFormat="1" applyFill="1"/>
    <xf numFmtId="166" fontId="0" fillId="4" borderId="0" xfId="0" applyNumberFormat="1" applyFill="1"/>
    <xf numFmtId="3" fontId="0" fillId="4" borderId="0" xfId="0" applyNumberFormat="1" applyFill="1"/>
    <xf numFmtId="4" fontId="78" fillId="2" borderId="0" xfId="0" applyNumberFormat="1" applyFont="1" applyFill="1"/>
    <xf numFmtId="4" fontId="0" fillId="2" borderId="0" xfId="0" applyNumberFormat="1" applyFill="1"/>
    <xf numFmtId="166" fontId="0" fillId="2" borderId="0" xfId="0" applyNumberFormat="1" applyFill="1"/>
    <xf numFmtId="3" fontId="0" fillId="2" borderId="0" xfId="0" applyNumberFormat="1" applyFill="1"/>
    <xf numFmtId="0" fontId="78" fillId="2" borderId="0" xfId="0" applyFont="1" applyFill="1"/>
    <xf numFmtId="4" fontId="79" fillId="17" borderId="0" xfId="0" applyNumberFormat="1" applyFont="1" applyFill="1"/>
    <xf numFmtId="166" fontId="78" fillId="2" borderId="0" xfId="0" applyNumberFormat="1" applyFont="1" applyFill="1"/>
    <xf numFmtId="3" fontId="78" fillId="2" borderId="0" xfId="0" applyNumberFormat="1" applyFont="1" applyFill="1"/>
    <xf numFmtId="4" fontId="69" fillId="16" borderId="0" xfId="0" applyNumberFormat="1" applyFont="1" applyFill="1"/>
    <xf numFmtId="166" fontId="69" fillId="16" borderId="0" xfId="0" applyNumberFormat="1" applyFont="1" applyFill="1"/>
    <xf numFmtId="3" fontId="69" fillId="16" borderId="0" xfId="0" applyNumberFormat="1" applyFont="1" applyFill="1"/>
    <xf numFmtId="4" fontId="78" fillId="17" borderId="0" xfId="0" applyNumberFormat="1" applyFont="1" applyFill="1"/>
    <xf numFmtId="0" fontId="53" fillId="13" borderId="0" xfId="0" applyFont="1" applyFill="1"/>
    <xf numFmtId="0" fontId="80" fillId="0" borderId="0" xfId="0" applyFont="1"/>
    <xf numFmtId="0" fontId="29" fillId="0" borderId="52" xfId="0" applyFont="1" applyBorder="1" applyAlignment="1">
      <alignment vertical="center" wrapText="1"/>
    </xf>
    <xf numFmtId="0" fontId="29" fillId="0" borderId="59" xfId="0" applyFont="1" applyBorder="1" applyAlignment="1">
      <alignment vertical="center" wrapText="1"/>
    </xf>
    <xf numFmtId="0" fontId="29" fillId="0" borderId="55" xfId="0" applyFont="1" applyBorder="1" applyAlignment="1">
      <alignment vertical="center" wrapText="1"/>
    </xf>
    <xf numFmtId="0" fontId="31" fillId="0" borderId="61" xfId="0" applyFont="1" applyBorder="1" applyAlignment="1">
      <alignment vertical="center"/>
    </xf>
    <xf numFmtId="0" fontId="31" fillId="0" borderId="62" xfId="0" applyFont="1" applyBorder="1" applyAlignment="1">
      <alignment vertical="center"/>
    </xf>
    <xf numFmtId="0" fontId="31" fillId="0" borderId="59" xfId="0" applyFont="1" applyBorder="1" applyAlignment="1">
      <alignment vertical="center"/>
    </xf>
    <xf numFmtId="0" fontId="31" fillId="0" borderId="63" xfId="0" applyFont="1" applyBorder="1" applyAlignment="1">
      <alignment vertical="center"/>
    </xf>
    <xf numFmtId="0" fontId="31" fillId="0" borderId="64" xfId="0" applyFont="1" applyBorder="1" applyAlignment="1">
      <alignment vertical="center"/>
    </xf>
    <xf numFmtId="0" fontId="29" fillId="0" borderId="58" xfId="0" applyFont="1" applyBorder="1" applyAlignment="1">
      <alignment vertical="center" wrapText="1"/>
    </xf>
    <xf numFmtId="0" fontId="29" fillId="0" borderId="57" xfId="0" applyFont="1" applyBorder="1" applyAlignment="1">
      <alignment vertical="center" wrapText="1"/>
    </xf>
    <xf numFmtId="0" fontId="29" fillId="0" borderId="68" xfId="0" applyFont="1" applyBorder="1" applyAlignment="1">
      <alignment vertical="center" wrapText="1"/>
    </xf>
    <xf numFmtId="164" fontId="31" fillId="0" borderId="59" xfId="0" applyNumberFormat="1" applyFont="1" applyBorder="1" applyAlignment="1">
      <alignment vertical="center"/>
    </xf>
    <xf numFmtId="0" fontId="31" fillId="0" borderId="69" xfId="0" applyFont="1" applyBorder="1" applyAlignment="1">
      <alignment vertical="center"/>
    </xf>
    <xf numFmtId="0" fontId="31" fillId="0" borderId="70" xfId="0" applyFont="1" applyBorder="1" applyAlignment="1">
      <alignment vertical="center"/>
    </xf>
    <xf numFmtId="0" fontId="29" fillId="0" borderId="70" xfId="0" applyFont="1" applyBorder="1" applyAlignment="1">
      <alignment vertical="center" wrapText="1"/>
    </xf>
    <xf numFmtId="0" fontId="29" fillId="0" borderId="51" xfId="0" applyFont="1" applyBorder="1" applyAlignment="1">
      <alignment vertical="center" wrapText="1"/>
    </xf>
    <xf numFmtId="0" fontId="7" fillId="0" borderId="3" xfId="4" applyBorder="1" applyAlignment="1">
      <alignment horizontal="left"/>
    </xf>
    <xf numFmtId="43" fontId="32" fillId="0" borderId="0" xfId="0" applyNumberFormat="1" applyFont="1" applyAlignment="1">
      <alignment horizontal="center" vertical="center" wrapText="1"/>
    </xf>
    <xf numFmtId="43" fontId="32" fillId="0" borderId="28" xfId="0" applyNumberFormat="1" applyFont="1" applyBorder="1" applyAlignment="1">
      <alignment horizontal="center" vertical="center" wrapText="1"/>
    </xf>
    <xf numFmtId="43" fontId="32" fillId="0" borderId="29" xfId="0" applyNumberFormat="1" applyFont="1" applyBorder="1" applyAlignment="1">
      <alignment horizontal="center" vertical="center" wrapText="1"/>
    </xf>
    <xf numFmtId="43" fontId="32" fillId="0" borderId="30" xfId="0" applyNumberFormat="1" applyFont="1" applyBorder="1" applyAlignment="1">
      <alignment horizontal="center" vertical="center" wrapText="1"/>
    </xf>
    <xf numFmtId="43" fontId="32" fillId="0" borderId="31" xfId="0" applyNumberFormat="1" applyFont="1" applyBorder="1" applyAlignment="1">
      <alignment horizontal="center" vertical="center" wrapText="1"/>
    </xf>
    <xf numFmtId="1" fontId="55" fillId="0" borderId="43" xfId="1" applyNumberFormat="1" applyFont="1" applyBorder="1" applyAlignment="1">
      <alignment horizontal="center" vertical="center" wrapText="1"/>
    </xf>
    <xf numFmtId="1" fontId="55" fillId="0" borderId="48" xfId="1" applyNumberFormat="1" applyFont="1" applyBorder="1" applyAlignment="1">
      <alignment horizontal="center" vertical="center" wrapText="1"/>
    </xf>
    <xf numFmtId="0" fontId="19" fillId="11" borderId="0" xfId="0" applyFont="1" applyFill="1" applyAlignment="1">
      <alignment horizontal="center"/>
    </xf>
    <xf numFmtId="0" fontId="81" fillId="11" borderId="0" xfId="0" applyFont="1" applyFill="1" applyAlignment="1">
      <alignment horizontal="center"/>
    </xf>
    <xf numFmtId="0" fontId="81" fillId="11" borderId="0" xfId="0" applyFont="1" applyFill="1" applyAlignment="1">
      <alignment horizontal="center" vertical="center"/>
    </xf>
    <xf numFmtId="0" fontId="21" fillId="0" borderId="0" xfId="0" quotePrefix="1" applyFont="1" applyAlignment="1">
      <alignment vertical="center"/>
    </xf>
    <xf numFmtId="0" fontId="83" fillId="2" borderId="0" xfId="0" applyFont="1" applyFill="1"/>
    <xf numFmtId="0" fontId="84" fillId="2" borderId="0" xfId="0" applyFont="1" applyFill="1" applyAlignment="1">
      <alignment horizontal="left"/>
    </xf>
    <xf numFmtId="0" fontId="84" fillId="2" borderId="0" xfId="0" applyFont="1" applyFill="1" applyAlignment="1">
      <alignment horizontal="left" indent="2"/>
    </xf>
    <xf numFmtId="0" fontId="2" fillId="2" borderId="0" xfId="0" applyFont="1" applyFill="1"/>
    <xf numFmtId="0" fontId="85" fillId="2" borderId="0" xfId="0" applyFont="1" applyFill="1" applyAlignment="1">
      <alignment horizontal="center" vertical="center"/>
    </xf>
    <xf numFmtId="0" fontId="86" fillId="2" borderId="11" xfId="0" applyFont="1" applyFill="1" applyBorder="1" applyAlignment="1">
      <alignment horizontal="center" vertical="center" wrapText="1"/>
    </xf>
    <xf numFmtId="0" fontId="86" fillId="2" borderId="13" xfId="0" applyFont="1" applyFill="1" applyBorder="1" applyAlignment="1">
      <alignment horizontal="center" vertical="center" wrapText="1"/>
    </xf>
    <xf numFmtId="9" fontId="87" fillId="2" borderId="11" xfId="18" applyFont="1" applyFill="1" applyBorder="1" applyAlignment="1" applyProtection="1">
      <alignment horizontal="center" vertical="center"/>
    </xf>
    <xf numFmtId="0" fontId="19" fillId="11" borderId="0" xfId="0" applyFont="1" applyFill="1" applyAlignment="1">
      <alignment horizontal="center" vertical="center"/>
    </xf>
    <xf numFmtId="0" fontId="5" fillId="0" borderId="0" xfId="0" applyFont="1" applyAlignment="1">
      <alignment horizontal="center"/>
    </xf>
    <xf numFmtId="0" fontId="16" fillId="5" borderId="0" xfId="0" applyFont="1" applyFill="1" applyAlignment="1">
      <alignment horizontal="center" vertical="center" wrapText="1"/>
    </xf>
    <xf numFmtId="165" fontId="20" fillId="0" borderId="0" xfId="2" applyNumberFormat="1" applyFont="1" applyBorder="1" applyAlignment="1">
      <alignment horizontal="center" vertical="center"/>
    </xf>
    <xf numFmtId="9" fontId="21" fillId="0" borderId="0" xfId="2" quotePrefix="1" applyFont="1" applyAlignment="1">
      <alignment horizontal="center" vertical="center"/>
    </xf>
    <xf numFmtId="9" fontId="0" fillId="0" borderId="0" xfId="2" applyFont="1"/>
    <xf numFmtId="9" fontId="11" fillId="0" borderId="0" xfId="2" applyFont="1" applyAlignment="1">
      <alignment horizontal="center" vertical="center"/>
    </xf>
    <xf numFmtId="0" fontId="82" fillId="11" borderId="76" xfId="0" applyFont="1" applyFill="1" applyBorder="1" applyAlignment="1">
      <alignment horizontal="center"/>
    </xf>
    <xf numFmtId="0" fontId="19" fillId="11" borderId="0" xfId="0" applyFont="1" applyFill="1"/>
    <xf numFmtId="0" fontId="6" fillId="11" borderId="0" xfId="0" applyFont="1" applyFill="1"/>
    <xf numFmtId="0" fontId="88" fillId="11" borderId="0" xfId="0" applyFont="1" applyFill="1"/>
    <xf numFmtId="0" fontId="81" fillId="11" borderId="0" xfId="0" applyFont="1" applyFill="1" applyAlignment="1">
      <alignment vertical="center"/>
    </xf>
    <xf numFmtId="1" fontId="11" fillId="0" borderId="0" xfId="0" applyNumberFormat="1" applyFont="1" applyAlignment="1">
      <alignment vertical="center" wrapText="1"/>
    </xf>
    <xf numFmtId="0" fontId="81" fillId="11" borderId="0" xfId="0" applyFont="1" applyFill="1" applyAlignment="1">
      <alignment vertical="center" wrapText="1"/>
    </xf>
    <xf numFmtId="2" fontId="15" fillId="0" borderId="10" xfId="0" applyNumberFormat="1" applyFont="1" applyBorder="1" applyAlignment="1">
      <alignment horizontal="center" vertical="center"/>
    </xf>
    <xf numFmtId="0" fontId="81" fillId="11" borderId="73" xfId="0" applyFont="1" applyFill="1" applyBorder="1" applyAlignment="1">
      <alignment horizontal="center" vertical="center"/>
    </xf>
    <xf numFmtId="0" fontId="82" fillId="11" borderId="73" xfId="0" applyFont="1" applyFill="1" applyBorder="1" applyAlignment="1">
      <alignment horizontal="center" vertical="center" wrapText="1"/>
    </xf>
    <xf numFmtId="0" fontId="82" fillId="11" borderId="75" xfId="0" applyFont="1" applyFill="1" applyBorder="1" applyAlignment="1">
      <alignment horizontal="center" vertical="center" wrapText="1"/>
    </xf>
    <xf numFmtId="0" fontId="82" fillId="11" borderId="74" xfId="0" applyFont="1" applyFill="1" applyBorder="1" applyAlignment="1">
      <alignment horizontal="center" vertical="center" wrapText="1"/>
    </xf>
    <xf numFmtId="2" fontId="11" fillId="0" borderId="0" xfId="0" applyNumberFormat="1" applyFont="1" applyAlignment="1">
      <alignment vertical="center" wrapText="1"/>
    </xf>
    <xf numFmtId="164" fontId="17" fillId="0" borderId="0" xfId="0" applyNumberFormat="1" applyFont="1" applyAlignment="1">
      <alignment horizontal="center" vertical="center"/>
    </xf>
    <xf numFmtId="2" fontId="15" fillId="0" borderId="0" xfId="0" applyNumberFormat="1" applyFont="1" applyAlignment="1">
      <alignment horizontal="center" vertical="center"/>
    </xf>
    <xf numFmtId="0" fontId="89" fillId="0" borderId="21" xfId="0" applyFont="1" applyBorder="1" applyAlignment="1">
      <alignment horizontal="center" vertical="center" wrapText="1"/>
    </xf>
    <xf numFmtId="9" fontId="89" fillId="0" borderId="21" xfId="2" applyFont="1" applyBorder="1" applyAlignment="1">
      <alignment horizontal="center" vertical="center" wrapText="1"/>
    </xf>
    <xf numFmtId="9" fontId="15" fillId="0" borderId="10" xfId="2" applyFont="1" applyBorder="1" applyAlignment="1">
      <alignment horizontal="center" vertical="center"/>
    </xf>
    <xf numFmtId="0" fontId="91" fillId="0" borderId="11" xfId="0" applyFont="1" applyBorder="1" applyAlignment="1">
      <alignment vertical="center" wrapText="1"/>
    </xf>
    <xf numFmtId="0" fontId="91" fillId="0" borderId="11" xfId="0" applyFont="1" applyBorder="1" applyAlignment="1">
      <alignment horizontal="center" vertical="center"/>
    </xf>
    <xf numFmtId="0" fontId="91" fillId="18" borderId="11" xfId="0" applyFont="1" applyFill="1" applyBorder="1" applyAlignment="1">
      <alignment horizontal="center" vertical="center"/>
    </xf>
    <xf numFmtId="0" fontId="2" fillId="0" borderId="0" xfId="0" applyFont="1"/>
    <xf numFmtId="0" fontId="92" fillId="0" borderId="11" xfId="0" applyFont="1" applyBorder="1" applyAlignment="1">
      <alignment vertical="center" wrapText="1"/>
    </xf>
    <xf numFmtId="0" fontId="92" fillId="0" borderId="11" xfId="0" applyFont="1" applyBorder="1" applyAlignment="1">
      <alignment horizontal="center" vertical="center"/>
    </xf>
    <xf numFmtId="0" fontId="93" fillId="0" borderId="11" xfId="0" applyFont="1" applyBorder="1" applyAlignment="1">
      <alignment vertical="center"/>
    </xf>
    <xf numFmtId="0" fontId="92" fillId="0" borderId="11" xfId="0" applyFont="1" applyBorder="1" applyAlignment="1">
      <alignment vertical="center"/>
    </xf>
    <xf numFmtId="0" fontId="11" fillId="11" borderId="0" xfId="0" applyFont="1" applyFill="1" applyAlignment="1">
      <alignment vertical="center" wrapText="1"/>
    </xf>
    <xf numFmtId="0" fontId="95" fillId="11" borderId="0" xfId="13" applyFont="1" applyFill="1" applyAlignment="1">
      <alignment horizontal="center" vertical="center" wrapText="1"/>
    </xf>
    <xf numFmtId="168" fontId="96" fillId="4" borderId="0" xfId="14" applyNumberFormat="1" applyFont="1" applyFill="1" applyBorder="1" applyAlignment="1">
      <alignment horizontal="right" vertical="center" wrapText="1"/>
    </xf>
    <xf numFmtId="169" fontId="98" fillId="4" borderId="0" xfId="13" applyNumberFormat="1" applyFont="1" applyFill="1"/>
    <xf numFmtId="0" fontId="97" fillId="2" borderId="0" xfId="13" applyFont="1" applyFill="1" applyAlignment="1" applyProtection="1">
      <alignment horizontal="center" vertical="center"/>
      <protection locked="0"/>
    </xf>
    <xf numFmtId="0" fontId="50" fillId="0" borderId="0" xfId="0" applyFont="1"/>
    <xf numFmtId="0" fontId="28" fillId="0" borderId="0" xfId="0" applyFont="1" applyAlignment="1">
      <alignment horizontal="left" vertical="center"/>
    </xf>
    <xf numFmtId="169" fontId="32" fillId="0" borderId="0" xfId="0" applyNumberFormat="1" applyFont="1" applyAlignment="1">
      <alignment horizontal="center" vertical="center"/>
    </xf>
    <xf numFmtId="169" fontId="32" fillId="5" borderId="0" xfId="0" applyNumberFormat="1" applyFont="1" applyFill="1" applyAlignment="1">
      <alignment horizontal="center" vertical="center"/>
    </xf>
    <xf numFmtId="169" fontId="32" fillId="13" borderId="0" xfId="0" applyNumberFormat="1" applyFont="1" applyFill="1" applyAlignment="1">
      <alignment horizontal="center" vertical="center"/>
    </xf>
    <xf numFmtId="0" fontId="26" fillId="0" borderId="81" xfId="0" applyFont="1" applyBorder="1"/>
    <xf numFmtId="0" fontId="29" fillId="0" borderId="84" xfId="0" applyFont="1" applyBorder="1" applyAlignment="1">
      <alignment vertical="center"/>
    </xf>
    <xf numFmtId="0" fontId="55" fillId="11" borderId="0" xfId="0" applyFont="1" applyFill="1"/>
    <xf numFmtId="0" fontId="43" fillId="0" borderId="0" xfId="0" applyFont="1" applyAlignment="1">
      <alignment horizontal="center" vertical="center" wrapText="1"/>
    </xf>
    <xf numFmtId="0" fontId="55" fillId="11" borderId="0" xfId="0" applyFont="1" applyFill="1" applyAlignment="1">
      <alignment horizontal="center"/>
    </xf>
    <xf numFmtId="0" fontId="56" fillId="11" borderId="0" xfId="0" applyFont="1" applyFill="1"/>
    <xf numFmtId="0" fontId="56" fillId="11" borderId="0" xfId="0" applyFont="1" applyFill="1" applyAlignment="1">
      <alignment horizontal="center"/>
    </xf>
    <xf numFmtId="0" fontId="32" fillId="0" borderId="0" xfId="0" applyFont="1" applyAlignment="1">
      <alignment horizontal="left" vertical="center" wrapText="1" indent="2"/>
    </xf>
    <xf numFmtId="0" fontId="41" fillId="0" borderId="0" xfId="0" applyFont="1"/>
    <xf numFmtId="0" fontId="29" fillId="0" borderId="0" xfId="0" applyFont="1"/>
    <xf numFmtId="4" fontId="32" fillId="3" borderId="0" xfId="0" applyNumberFormat="1" applyFont="1" applyFill="1" applyAlignment="1">
      <alignment horizontal="center" vertical="center" wrapText="1"/>
    </xf>
    <xf numFmtId="0" fontId="102" fillId="0" borderId="0" xfId="0" applyFont="1" applyAlignment="1">
      <alignment horizontal="left" vertical="center" indent="1"/>
    </xf>
    <xf numFmtId="10" fontId="103" fillId="0" borderId="0" xfId="0" quotePrefix="1" applyNumberFormat="1" applyFont="1" applyAlignment="1">
      <alignment horizontal="center" vertical="center"/>
    </xf>
    <xf numFmtId="3" fontId="105" fillId="19" borderId="0" xfId="0" applyNumberFormat="1" applyFont="1" applyFill="1" applyAlignment="1">
      <alignment horizontal="center" vertical="center"/>
    </xf>
    <xf numFmtId="9" fontId="105" fillId="19" borderId="0" xfId="2" applyFont="1" applyFill="1" applyBorder="1" applyAlignment="1">
      <alignment horizontal="center" vertical="center"/>
    </xf>
    <xf numFmtId="0" fontId="106" fillId="3" borderId="0" xfId="0" applyFont="1" applyFill="1" applyAlignment="1">
      <alignment horizontal="center" vertical="center"/>
    </xf>
    <xf numFmtId="9" fontId="106" fillId="3" borderId="0" xfId="2" applyFont="1" applyFill="1" applyBorder="1" applyAlignment="1">
      <alignment horizontal="center" vertical="center"/>
    </xf>
    <xf numFmtId="3" fontId="106" fillId="3" borderId="0" xfId="0" applyNumberFormat="1" applyFont="1" applyFill="1" applyAlignment="1">
      <alignment horizontal="center" vertical="center"/>
    </xf>
    <xf numFmtId="9" fontId="106" fillId="3" borderId="0" xfId="2" quotePrefix="1" applyFont="1" applyFill="1" applyBorder="1" applyAlignment="1">
      <alignment horizontal="center" vertical="center"/>
    </xf>
    <xf numFmtId="3" fontId="107" fillId="11" borderId="0" xfId="0" applyNumberFormat="1" applyFont="1" applyFill="1" applyAlignment="1">
      <alignment horizontal="center" vertical="center"/>
    </xf>
    <xf numFmtId="9" fontId="107" fillId="11" borderId="0" xfId="2" applyFont="1" applyFill="1" applyBorder="1" applyAlignment="1">
      <alignment horizontal="center" vertical="center"/>
    </xf>
    <xf numFmtId="0" fontId="108" fillId="0" borderId="0" xfId="0" applyFont="1"/>
    <xf numFmtId="0" fontId="29" fillId="0" borderId="0" xfId="4" applyFont="1" applyFill="1" applyBorder="1" applyAlignment="1">
      <alignment vertical="center"/>
    </xf>
    <xf numFmtId="0" fontId="29" fillId="0" borderId="0" xfId="4" applyFont="1" applyFill="1" applyBorder="1" applyAlignment="1">
      <alignment vertical="center" wrapText="1"/>
    </xf>
    <xf numFmtId="0" fontId="42" fillId="11" borderId="0" xfId="0" applyFont="1" applyFill="1" applyAlignment="1">
      <alignment vertical="center"/>
    </xf>
    <xf numFmtId="0" fontId="43" fillId="3" borderId="0" xfId="0" applyFont="1" applyFill="1" applyAlignment="1">
      <alignment vertical="top" wrapText="1"/>
    </xf>
    <xf numFmtId="0" fontId="32" fillId="0" borderId="87" xfId="0" applyFont="1" applyBorder="1" applyAlignment="1">
      <alignment horizontal="center" vertical="center"/>
    </xf>
    <xf numFmtId="169" fontId="32" fillId="0" borderId="88" xfId="0" applyNumberFormat="1" applyFont="1" applyBorder="1" applyAlignment="1">
      <alignment horizontal="center" vertical="center"/>
    </xf>
    <xf numFmtId="0" fontId="29" fillId="0" borderId="89" xfId="0" applyFont="1" applyBorder="1"/>
    <xf numFmtId="0" fontId="29" fillId="0" borderId="90" xfId="0" applyFont="1" applyBorder="1"/>
    <xf numFmtId="0" fontId="32" fillId="0" borderId="91" xfId="0" applyFont="1" applyBorder="1" applyAlignment="1">
      <alignment horizontal="center" vertical="center"/>
    </xf>
    <xf numFmtId="0" fontId="32" fillId="0" borderId="92" xfId="0" applyFont="1" applyBorder="1" applyAlignment="1">
      <alignment horizontal="center" vertical="center"/>
    </xf>
    <xf numFmtId="0" fontId="29" fillId="0" borderId="89" xfId="0" applyFont="1" applyBorder="1" applyAlignment="1">
      <alignment horizontal="center" vertical="center" wrapText="1"/>
    </xf>
    <xf numFmtId="0" fontId="29" fillId="0" borderId="87" xfId="0" applyFont="1" applyBorder="1" applyAlignment="1">
      <alignment horizontal="center" vertical="center" wrapText="1"/>
    </xf>
    <xf numFmtId="0" fontId="32" fillId="0" borderId="89" xfId="0" applyFont="1" applyBorder="1" applyAlignment="1">
      <alignment horizontal="center" vertical="center"/>
    </xf>
    <xf numFmtId="169" fontId="32" fillId="0" borderId="87" xfId="0" applyNumberFormat="1" applyFont="1" applyBorder="1" applyAlignment="1">
      <alignment horizontal="center" vertical="center"/>
    </xf>
    <xf numFmtId="0" fontId="32" fillId="0" borderId="90" xfId="0" applyFont="1" applyBorder="1" applyAlignment="1">
      <alignment horizontal="center" vertical="center"/>
    </xf>
    <xf numFmtId="0" fontId="29" fillId="0" borderId="94" xfId="0" applyFont="1" applyBorder="1" applyAlignment="1">
      <alignment horizontal="center" vertical="center" wrapText="1"/>
    </xf>
    <xf numFmtId="0" fontId="7" fillId="0" borderId="3" xfId="4" applyFill="1" applyBorder="1" applyAlignment="1">
      <alignment horizontal="left"/>
    </xf>
    <xf numFmtId="0" fontId="7" fillId="0" borderId="16" xfId="4" applyBorder="1" applyAlignment="1">
      <alignment horizontal="left" vertical="center"/>
    </xf>
    <xf numFmtId="0" fontId="110" fillId="0" borderId="15" xfId="7" applyFont="1" applyBorder="1" applyAlignment="1">
      <alignment horizontal="left" vertical="center" wrapText="1"/>
    </xf>
    <xf numFmtId="0" fontId="18" fillId="0" borderId="0" xfId="5" applyFont="1" applyFill="1" applyBorder="1">
      <alignment horizontal="left"/>
    </xf>
    <xf numFmtId="0" fontId="18" fillId="0" borderId="0" xfId="5" applyFont="1" applyFill="1" applyBorder="1" applyAlignment="1">
      <alignment horizontal="left" indent="2"/>
    </xf>
    <xf numFmtId="0" fontId="7" fillId="0" borderId="16" xfId="4" applyBorder="1" applyAlignment="1">
      <alignment horizontal="center" vertical="center" wrapText="1"/>
    </xf>
    <xf numFmtId="0" fontId="7" fillId="2" borderId="15" xfId="4" applyFill="1" applyBorder="1" applyAlignment="1">
      <alignment horizontal="center" vertical="center"/>
    </xf>
    <xf numFmtId="0" fontId="37" fillId="0" borderId="0" xfId="4" applyFont="1" applyBorder="1" applyAlignment="1">
      <alignment horizontal="left" vertical="center" wrapText="1"/>
    </xf>
    <xf numFmtId="0" fontId="62" fillId="0" borderId="0" xfId="0" applyFont="1" applyAlignment="1">
      <alignment horizontal="left" wrapText="1"/>
    </xf>
    <xf numFmtId="0" fontId="28" fillId="0" borderId="0" xfId="8" applyFont="1"/>
    <xf numFmtId="0" fontId="43" fillId="0" borderId="0" xfId="8" applyFont="1" applyAlignment="1">
      <alignment horizontal="center" vertical="center" wrapText="1"/>
    </xf>
    <xf numFmtId="0" fontId="43" fillId="0" borderId="7" xfId="8" applyFont="1" applyBorder="1" applyAlignment="1">
      <alignment horizontal="center" vertical="center" wrapText="1"/>
    </xf>
    <xf numFmtId="0" fontId="43" fillId="0" borderId="8" xfId="8" applyFont="1" applyBorder="1" applyAlignment="1">
      <alignment vertical="center" wrapText="1"/>
    </xf>
    <xf numFmtId="0" fontId="43" fillId="0" borderId="0" xfId="8" applyFont="1" applyAlignment="1">
      <alignment vertical="center" wrapText="1"/>
    </xf>
    <xf numFmtId="0" fontId="43" fillId="0" borderId="8" xfId="8" applyFont="1" applyBorder="1" applyAlignment="1">
      <alignment horizontal="center" vertical="center" wrapText="1"/>
    </xf>
    <xf numFmtId="0" fontId="32" fillId="0" borderId="8" xfId="8" applyFont="1" applyBorder="1" applyAlignment="1">
      <alignment horizontal="center" vertical="center" wrapText="1"/>
    </xf>
    <xf numFmtId="0" fontId="32" fillId="0" borderId="0" xfId="8" applyFont="1" applyAlignment="1">
      <alignment horizontal="center" vertical="center" wrapText="1"/>
    </xf>
    <xf numFmtId="0" fontId="32" fillId="0" borderId="0" xfId="8" applyFont="1" applyAlignment="1">
      <alignment horizontal="left" vertical="center" wrapText="1"/>
    </xf>
    <xf numFmtId="0" fontId="32" fillId="0" borderId="9" xfId="6" applyFont="1" applyBorder="1">
      <alignment horizontal="left" vertical="top" wrapText="1"/>
    </xf>
    <xf numFmtId="0" fontId="53" fillId="13" borderId="0" xfId="0" applyFont="1" applyFill="1" applyAlignment="1">
      <alignment horizontal="left"/>
    </xf>
    <xf numFmtId="0" fontId="26" fillId="0" borderId="0" xfId="0" applyFont="1" applyAlignment="1">
      <alignment horizontal="center"/>
    </xf>
    <xf numFmtId="0" fontId="31" fillId="0" borderId="0" xfId="0" applyFont="1" applyAlignment="1">
      <alignment horizontal="left" vertical="center" wrapText="1"/>
    </xf>
    <xf numFmtId="0" fontId="55" fillId="11" borderId="0" xfId="0" applyFont="1" applyFill="1" applyAlignment="1">
      <alignment horizontal="center" vertical="center"/>
    </xf>
    <xf numFmtId="0" fontId="32" fillId="0" borderId="0" xfId="0" applyFont="1" applyAlignment="1">
      <alignment horizontal="left" vertical="center" wrapText="1"/>
    </xf>
    <xf numFmtId="0" fontId="29" fillId="0" borderId="0" xfId="0" applyFont="1" applyAlignment="1">
      <alignment horizontal="center" vertical="center"/>
    </xf>
    <xf numFmtId="0" fontId="71" fillId="14" borderId="0" xfId="0" applyFont="1" applyFill="1" applyAlignment="1">
      <alignment horizontal="center"/>
    </xf>
    <xf numFmtId="0" fontId="26" fillId="11" borderId="0" xfId="0" applyFont="1" applyFill="1" applyAlignment="1">
      <alignment horizontal="center"/>
    </xf>
    <xf numFmtId="0" fontId="26" fillId="11" borderId="42" xfId="0" applyFont="1" applyFill="1" applyBorder="1" applyAlignment="1">
      <alignment horizontal="center"/>
    </xf>
    <xf numFmtId="0" fontId="56" fillId="11" borderId="0" xfId="0" applyFont="1" applyFill="1" applyAlignment="1">
      <alignment horizontal="center" vertical="center" wrapText="1"/>
    </xf>
    <xf numFmtId="0" fontId="56" fillId="11" borderId="42" xfId="0" applyFont="1" applyFill="1" applyBorder="1" applyAlignment="1">
      <alignment horizontal="center" vertical="center" wrapText="1"/>
    </xf>
    <xf numFmtId="0" fontId="32" fillId="0" borderId="14" xfId="0" applyFont="1" applyBorder="1" applyAlignment="1">
      <alignment horizontal="center" vertical="center" wrapText="1"/>
    </xf>
    <xf numFmtId="0" fontId="32" fillId="0" borderId="0" xfId="0" applyFont="1" applyAlignment="1">
      <alignment horizontal="center" vertical="center" wrapText="1"/>
    </xf>
    <xf numFmtId="0" fontId="32" fillId="0" borderId="43" xfId="0" applyFont="1" applyBorder="1" applyAlignment="1">
      <alignment horizontal="center" vertical="center" wrapText="1"/>
    </xf>
    <xf numFmtId="0" fontId="29" fillId="0" borderId="0" xfId="0" applyFont="1" applyAlignment="1">
      <alignment horizontal="left" vertical="center" wrapText="1"/>
    </xf>
    <xf numFmtId="0" fontId="32" fillId="0" borderId="14" xfId="0" applyFont="1" applyBorder="1" applyAlignment="1">
      <alignment horizontal="left" vertical="center" wrapText="1"/>
    </xf>
    <xf numFmtId="0" fontId="55" fillId="0" borderId="67" xfId="0" applyFont="1" applyBorder="1" applyAlignment="1">
      <alignment horizontal="center" vertical="center"/>
    </xf>
    <xf numFmtId="0" fontId="55" fillId="0" borderId="56" xfId="0" applyFont="1" applyBorder="1" applyAlignment="1">
      <alignment horizontal="center" vertical="center"/>
    </xf>
    <xf numFmtId="0" fontId="56" fillId="11" borderId="0" xfId="0" applyFont="1" applyFill="1" applyAlignment="1">
      <alignment horizontal="center" vertical="center"/>
    </xf>
    <xf numFmtId="0" fontId="29" fillId="0" borderId="0" xfId="0" applyFont="1" applyAlignment="1">
      <alignment horizontal="left" vertical="center"/>
    </xf>
    <xf numFmtId="0" fontId="31" fillId="0" borderId="0" xfId="0" applyFont="1" applyAlignment="1">
      <alignment horizontal="left" vertical="center"/>
    </xf>
    <xf numFmtId="164" fontId="31" fillId="0" borderId="0" xfId="0" applyNumberFormat="1" applyFont="1" applyAlignment="1">
      <alignment horizontal="center" vertical="center"/>
    </xf>
    <xf numFmtId="2" fontId="31" fillId="0" borderId="0" xfId="0" applyNumberFormat="1" applyFont="1" applyAlignment="1">
      <alignment horizontal="center" vertical="center"/>
    </xf>
    <xf numFmtId="0" fontId="65" fillId="0" borderId="22" xfId="0" applyFont="1" applyBorder="1" applyAlignment="1">
      <alignment horizontal="center" vertical="center"/>
    </xf>
    <xf numFmtId="0" fontId="65" fillId="0" borderId="23" xfId="0" applyFont="1" applyBorder="1" applyAlignment="1">
      <alignment horizontal="center" vertical="center"/>
    </xf>
    <xf numFmtId="0" fontId="55" fillId="11" borderId="37" xfId="0" applyFont="1" applyFill="1" applyBorder="1" applyAlignment="1">
      <alignment horizontal="center" vertical="center"/>
    </xf>
    <xf numFmtId="0" fontId="55" fillId="11" borderId="32" xfId="0" applyFont="1" applyFill="1" applyBorder="1" applyAlignment="1">
      <alignment horizontal="center" vertical="center"/>
    </xf>
    <xf numFmtId="0" fontId="55" fillId="0" borderId="50" xfId="0" applyFont="1" applyBorder="1" applyAlignment="1">
      <alignment horizontal="center" vertical="center"/>
    </xf>
    <xf numFmtId="0" fontId="55" fillId="0" borderId="44" xfId="0" applyFont="1" applyBorder="1" applyAlignment="1">
      <alignment horizontal="center" vertical="center"/>
    </xf>
    <xf numFmtId="0" fontId="55" fillId="0" borderId="51" xfId="0" applyFont="1" applyBorder="1" applyAlignment="1">
      <alignment horizontal="center" vertical="center"/>
    </xf>
    <xf numFmtId="0" fontId="53" fillId="11" borderId="0" xfId="0" applyFont="1" applyFill="1" applyAlignment="1">
      <alignment horizontal="left"/>
    </xf>
    <xf numFmtId="0" fontId="29" fillId="5" borderId="11" xfId="0" applyFont="1" applyFill="1" applyBorder="1" applyAlignment="1">
      <alignment horizontal="center" vertical="center" wrapText="1"/>
    </xf>
    <xf numFmtId="0" fontId="29" fillId="6" borderId="0" xfId="0" applyFont="1" applyFill="1" applyAlignment="1">
      <alignment horizontal="center" vertical="center" wrapText="1"/>
    </xf>
    <xf numFmtId="0" fontId="32" fillId="0" borderId="0" xfId="0" applyFont="1" applyAlignment="1">
      <alignment horizontal="left" vertical="top" wrapText="1"/>
    </xf>
    <xf numFmtId="0" fontId="29" fillId="0" borderId="37" xfId="0" applyFont="1" applyBorder="1" applyAlignment="1">
      <alignment horizontal="center" vertical="center"/>
    </xf>
    <xf numFmtId="0" fontId="29" fillId="0" borderId="36" xfId="0" applyFont="1" applyBorder="1" applyAlignment="1">
      <alignment horizontal="center" vertical="center"/>
    </xf>
    <xf numFmtId="0" fontId="29" fillId="0" borderId="32" xfId="0" applyFont="1" applyBorder="1" applyAlignment="1">
      <alignment horizontal="center" vertical="center"/>
    </xf>
    <xf numFmtId="4" fontId="32" fillId="0" borderId="0" xfId="0" applyNumberFormat="1" applyFont="1" applyAlignment="1">
      <alignment horizontal="center" vertical="center" wrapText="1"/>
    </xf>
    <xf numFmtId="0" fontId="31" fillId="0" borderId="0" xfId="0" applyFont="1" applyAlignment="1">
      <alignment vertical="center" wrapText="1"/>
    </xf>
    <xf numFmtId="0" fontId="29" fillId="0" borderId="43" xfId="0" applyFont="1" applyBorder="1" applyAlignment="1">
      <alignment horizontal="center" vertical="center"/>
    </xf>
    <xf numFmtId="0" fontId="31" fillId="0" borderId="41" xfId="0" applyFont="1" applyBorder="1" applyAlignment="1">
      <alignment horizontal="center" vertical="center" wrapText="1"/>
    </xf>
    <xf numFmtId="0" fontId="31" fillId="0" borderId="34" xfId="0" applyFont="1" applyBorder="1" applyAlignment="1">
      <alignment horizontal="center" vertical="center" wrapText="1"/>
    </xf>
    <xf numFmtId="0" fontId="31" fillId="0" borderId="0" xfId="0" applyFont="1" applyAlignment="1">
      <alignment horizontal="center" vertical="center" wrapText="1"/>
    </xf>
    <xf numFmtId="0" fontId="31" fillId="0" borderId="28" xfId="0" applyFont="1" applyBorder="1" applyAlignment="1">
      <alignment horizontal="center" vertical="center" wrapText="1"/>
    </xf>
    <xf numFmtId="0" fontId="31" fillId="0" borderId="30" xfId="0" applyFont="1" applyBorder="1" applyAlignment="1">
      <alignment horizontal="center" vertical="center" wrapText="1"/>
    </xf>
    <xf numFmtId="0" fontId="31" fillId="0" borderId="31" xfId="0" applyFont="1" applyBorder="1" applyAlignment="1">
      <alignment horizontal="center" vertical="center" wrapText="1"/>
    </xf>
    <xf numFmtId="0" fontId="29" fillId="0" borderId="0" xfId="0" applyFont="1" applyAlignment="1">
      <alignment horizontal="center" vertical="center" wrapText="1"/>
    </xf>
    <xf numFmtId="3" fontId="32" fillId="0" borderId="35" xfId="0" quotePrefix="1" applyNumberFormat="1" applyFont="1" applyBorder="1" applyAlignment="1">
      <alignment horizontal="center" vertical="center" wrapText="1"/>
    </xf>
    <xf numFmtId="3" fontId="32" fillId="0" borderId="0" xfId="0" applyNumberFormat="1" applyFont="1" applyAlignment="1">
      <alignment horizontal="center" vertical="center" wrapText="1"/>
    </xf>
    <xf numFmtId="0" fontId="59" fillId="0" borderId="0" xfId="0" applyFont="1" applyAlignment="1">
      <alignment horizontal="center" vertical="center" wrapText="1"/>
    </xf>
    <xf numFmtId="0" fontId="43" fillId="0" borderId="0" xfId="0" applyFont="1" applyAlignment="1">
      <alignment horizontal="left" vertical="center" wrapText="1"/>
    </xf>
    <xf numFmtId="0" fontId="55" fillId="0" borderId="0" xfId="0" applyFont="1" applyAlignment="1">
      <alignment horizontal="center" vertical="center"/>
    </xf>
    <xf numFmtId="0" fontId="55" fillId="0" borderId="57" xfId="0" applyFont="1" applyBorder="1" applyAlignment="1">
      <alignment horizontal="center" vertical="center"/>
    </xf>
    <xf numFmtId="0" fontId="55" fillId="0" borderId="60" xfId="0" applyFont="1" applyBorder="1" applyAlignment="1">
      <alignment horizontal="center" vertical="center"/>
    </xf>
    <xf numFmtId="0" fontId="55" fillId="0" borderId="65" xfId="0" applyFont="1" applyBorder="1" applyAlignment="1">
      <alignment horizontal="center" vertical="center"/>
    </xf>
    <xf numFmtId="0" fontId="55" fillId="0" borderId="66" xfId="0" applyFont="1" applyBorder="1" applyAlignment="1">
      <alignment horizontal="center" vertical="center"/>
    </xf>
    <xf numFmtId="0" fontId="29" fillId="0" borderId="69" xfId="0" applyFont="1" applyBorder="1" applyAlignment="1">
      <alignment horizontal="center" vertical="center"/>
    </xf>
    <xf numFmtId="0" fontId="29" fillId="0" borderId="70" xfId="0" applyFont="1" applyBorder="1" applyAlignment="1">
      <alignment horizontal="center" vertical="center"/>
    </xf>
    <xf numFmtId="0" fontId="29" fillId="0" borderId="59" xfId="0" applyFont="1" applyBorder="1" applyAlignment="1">
      <alignment horizontal="center" vertical="center"/>
    </xf>
    <xf numFmtId="0" fontId="29" fillId="0" borderId="64" xfId="0" applyFont="1" applyBorder="1" applyAlignment="1">
      <alignment horizontal="center" vertical="center"/>
    </xf>
    <xf numFmtId="0" fontId="70" fillId="11" borderId="14" xfId="0" applyFont="1" applyFill="1" applyBorder="1" applyAlignment="1">
      <alignment horizontal="left" vertical="center" wrapText="1"/>
    </xf>
    <xf numFmtId="0" fontId="70" fillId="11" borderId="0" xfId="0" applyFont="1" applyFill="1" applyAlignment="1">
      <alignment horizontal="left" vertical="center" wrapText="1"/>
    </xf>
    <xf numFmtId="0" fontId="70" fillId="14" borderId="14" xfId="0" applyFont="1" applyFill="1" applyBorder="1" applyAlignment="1">
      <alignment horizontal="left" vertical="center" wrapText="1"/>
    </xf>
    <xf numFmtId="0" fontId="70" fillId="14" borderId="0" xfId="0" applyFont="1" applyFill="1" applyAlignment="1">
      <alignment horizontal="left" vertical="center" wrapText="1"/>
    </xf>
    <xf numFmtId="9" fontId="32" fillId="0" borderId="0" xfId="2" applyFont="1" applyAlignment="1">
      <alignment horizontal="center" vertical="center" wrapText="1"/>
    </xf>
    <xf numFmtId="0" fontId="29" fillId="0" borderId="0" xfId="4" applyFont="1" applyFill="1" applyBorder="1" applyAlignment="1">
      <alignment horizontal="left"/>
    </xf>
    <xf numFmtId="0" fontId="29" fillId="0" borderId="0" xfId="4" applyFont="1" applyFill="1" applyBorder="1" applyAlignment="1">
      <alignment horizontal="left" vertical="center" wrapText="1"/>
    </xf>
    <xf numFmtId="0" fontId="77" fillId="13" borderId="0" xfId="0" applyFont="1" applyFill="1" applyAlignment="1">
      <alignment horizontal="center"/>
    </xf>
    <xf numFmtId="0" fontId="34" fillId="0" borderId="0" xfId="0" quotePrefix="1" applyFont="1" applyAlignment="1">
      <alignment horizontal="left" vertical="center" wrapText="1"/>
    </xf>
    <xf numFmtId="0" fontId="34" fillId="0" borderId="0" xfId="0" quotePrefix="1" applyFont="1" applyAlignment="1">
      <alignment horizontal="left" vertical="center"/>
    </xf>
    <xf numFmtId="0" fontId="0" fillId="0" borderId="0" xfId="0" applyAlignment="1">
      <alignment horizontal="left" vertical="center" wrapText="1"/>
    </xf>
    <xf numFmtId="0" fontId="34" fillId="0" borderId="0" xfId="0" applyFont="1" applyAlignment="1">
      <alignment horizontal="center" vertical="center"/>
    </xf>
    <xf numFmtId="0" fontId="56" fillId="11" borderId="0" xfId="0" applyFont="1" applyFill="1" applyAlignment="1">
      <alignment horizontal="left" vertical="center"/>
    </xf>
    <xf numFmtId="0" fontId="56" fillId="11" borderId="25" xfId="0" applyFont="1" applyFill="1" applyBorder="1" applyAlignment="1">
      <alignment horizontal="center" vertical="center"/>
    </xf>
    <xf numFmtId="0" fontId="56" fillId="11" borderId="26" xfId="0" applyFont="1" applyFill="1" applyBorder="1" applyAlignment="1">
      <alignment horizontal="center" vertical="center"/>
    </xf>
    <xf numFmtId="0" fontId="56" fillId="11" borderId="27" xfId="0" applyFont="1" applyFill="1" applyBorder="1" applyAlignment="1">
      <alignment horizontal="center" vertical="center"/>
    </xf>
    <xf numFmtId="0" fontId="56" fillId="12" borderId="25" xfId="0" applyFont="1" applyFill="1" applyBorder="1" applyAlignment="1">
      <alignment horizontal="center" vertical="center"/>
    </xf>
    <xf numFmtId="0" fontId="56" fillId="12" borderId="26" xfId="0" applyFont="1" applyFill="1" applyBorder="1" applyAlignment="1">
      <alignment horizontal="center" vertical="center"/>
    </xf>
    <xf numFmtId="0" fontId="56" fillId="12" borderId="27" xfId="0" applyFont="1" applyFill="1" applyBorder="1" applyAlignment="1">
      <alignment horizontal="center" vertical="center"/>
    </xf>
    <xf numFmtId="0" fontId="63" fillId="5" borderId="25" xfId="0" applyFont="1" applyFill="1" applyBorder="1" applyAlignment="1">
      <alignment horizontal="center" vertical="center"/>
    </xf>
    <xf numFmtId="0" fontId="63" fillId="5" borderId="26" xfId="0" applyFont="1" applyFill="1" applyBorder="1" applyAlignment="1">
      <alignment horizontal="center" vertical="center"/>
    </xf>
    <xf numFmtId="0" fontId="63" fillId="5" borderId="27" xfId="0" applyFont="1" applyFill="1" applyBorder="1" applyAlignment="1">
      <alignment horizontal="center" vertical="center"/>
    </xf>
    <xf numFmtId="0" fontId="56" fillId="11" borderId="38" xfId="0" applyFont="1" applyFill="1" applyBorder="1" applyAlignment="1">
      <alignment horizontal="center" vertical="center"/>
    </xf>
    <xf numFmtId="0" fontId="56" fillId="11" borderId="39" xfId="0" applyFont="1" applyFill="1" applyBorder="1" applyAlignment="1">
      <alignment horizontal="center" vertical="center"/>
    </xf>
    <xf numFmtId="0" fontId="56" fillId="11" borderId="40" xfId="0" applyFont="1" applyFill="1" applyBorder="1" applyAlignment="1">
      <alignment horizontal="center" vertical="center"/>
    </xf>
    <xf numFmtId="0" fontId="56" fillId="12" borderId="38" xfId="0" applyFont="1" applyFill="1" applyBorder="1" applyAlignment="1">
      <alignment horizontal="center" vertical="center"/>
    </xf>
    <xf numFmtId="0" fontId="56" fillId="12" borderId="39" xfId="0" applyFont="1" applyFill="1" applyBorder="1" applyAlignment="1">
      <alignment horizontal="center" vertical="center"/>
    </xf>
    <xf numFmtId="0" fontId="56" fillId="12" borderId="40" xfId="0" applyFont="1" applyFill="1" applyBorder="1" applyAlignment="1">
      <alignment horizontal="center" vertical="center"/>
    </xf>
    <xf numFmtId="0" fontId="63" fillId="5" borderId="38" xfId="0" applyFont="1" applyFill="1" applyBorder="1" applyAlignment="1">
      <alignment horizontal="center" vertical="center"/>
    </xf>
    <xf numFmtId="0" fontId="63" fillId="5" borderId="39" xfId="0" applyFont="1" applyFill="1" applyBorder="1" applyAlignment="1">
      <alignment horizontal="center" vertical="center"/>
    </xf>
    <xf numFmtId="0" fontId="63" fillId="5" borderId="40" xfId="0" applyFont="1" applyFill="1" applyBorder="1" applyAlignment="1">
      <alignment horizontal="center" vertical="center"/>
    </xf>
    <xf numFmtId="0" fontId="42" fillId="11" borderId="0" xfId="0" applyFont="1" applyFill="1" applyAlignment="1">
      <alignment horizontal="center" vertical="center"/>
    </xf>
    <xf numFmtId="0" fontId="42" fillId="11" borderId="28" xfId="0" applyFont="1" applyFill="1" applyBorder="1" applyAlignment="1">
      <alignment horizontal="center" vertical="center"/>
    </xf>
    <xf numFmtId="0" fontId="42" fillId="13" borderId="0" xfId="0" applyFont="1" applyFill="1" applyAlignment="1">
      <alignment horizontal="center" vertical="center"/>
    </xf>
    <xf numFmtId="0" fontId="56" fillId="11" borderId="28" xfId="0" applyFont="1" applyFill="1" applyBorder="1" applyAlignment="1">
      <alignment horizontal="center" vertical="center" wrapText="1"/>
    </xf>
    <xf numFmtId="0" fontId="56" fillId="11" borderId="31" xfId="0" applyFont="1" applyFill="1" applyBorder="1" applyAlignment="1">
      <alignment horizontal="center" vertical="center" wrapText="1"/>
    </xf>
    <xf numFmtId="43" fontId="32" fillId="0" borderId="0" xfId="0" applyNumberFormat="1" applyFont="1" applyAlignment="1">
      <alignment horizontal="left" vertical="center"/>
    </xf>
    <xf numFmtId="0" fontId="82" fillId="11" borderId="73" xfId="0" applyFont="1" applyFill="1" applyBorder="1" applyAlignment="1">
      <alignment horizontal="center" wrapText="1"/>
    </xf>
    <xf numFmtId="0" fontId="82" fillId="11" borderId="75" xfId="0" applyFont="1" applyFill="1" applyBorder="1" applyAlignment="1">
      <alignment horizontal="center" wrapText="1"/>
    </xf>
    <xf numFmtId="0" fontId="82" fillId="11" borderId="74" xfId="0" applyFont="1" applyFill="1" applyBorder="1" applyAlignment="1">
      <alignment horizontal="center" wrapText="1"/>
    </xf>
    <xf numFmtId="0" fontId="82" fillId="11" borderId="73" xfId="0" applyFont="1" applyFill="1" applyBorder="1" applyAlignment="1">
      <alignment horizontal="center"/>
    </xf>
    <xf numFmtId="0" fontId="82" fillId="11" borderId="74" xfId="0" applyFont="1" applyFill="1" applyBorder="1" applyAlignment="1">
      <alignment horizontal="center"/>
    </xf>
    <xf numFmtId="0" fontId="82" fillId="11" borderId="77" xfId="0" applyFont="1" applyFill="1" applyBorder="1" applyAlignment="1">
      <alignment horizontal="center" vertical="center"/>
    </xf>
    <xf numFmtId="0" fontId="82" fillId="11" borderId="78" xfId="0" applyFont="1" applyFill="1" applyBorder="1" applyAlignment="1">
      <alignment horizontal="center" vertical="center"/>
    </xf>
    <xf numFmtId="0" fontId="82" fillId="11" borderId="79" xfId="0" applyFont="1" applyFill="1" applyBorder="1" applyAlignment="1">
      <alignment horizontal="center" vertical="center"/>
    </xf>
    <xf numFmtId="0" fontId="82" fillId="11" borderId="0" xfId="0" applyFont="1" applyFill="1" applyAlignment="1">
      <alignment horizontal="center" vertical="center"/>
    </xf>
    <xf numFmtId="0" fontId="9" fillId="0" borderId="0" xfId="0" applyFont="1" applyAlignment="1">
      <alignment horizontal="left" vertical="center"/>
    </xf>
    <xf numFmtId="0" fontId="14" fillId="0" borderId="0" xfId="0" applyFont="1" applyAlignment="1">
      <alignment horizontal="left" vertical="center"/>
    </xf>
    <xf numFmtId="0" fontId="87" fillId="2" borderId="11" xfId="0" applyFont="1" applyFill="1" applyBorder="1" applyAlignment="1">
      <alignment horizontal="left" vertical="center" wrapText="1"/>
    </xf>
    <xf numFmtId="0" fontId="21" fillId="0" borderId="0" xfId="0" quotePrefix="1" applyFont="1" applyAlignment="1">
      <alignment horizontal="left" vertical="center" wrapText="1"/>
    </xf>
    <xf numFmtId="0" fontId="21" fillId="0" borderId="0" xfId="0" quotePrefix="1" applyFont="1" applyAlignment="1">
      <alignment horizontal="left" vertical="center"/>
    </xf>
    <xf numFmtId="0" fontId="0" fillId="0" borderId="0" xfId="0" applyAlignment="1">
      <alignment horizontal="center"/>
    </xf>
    <xf numFmtId="0" fontId="81" fillId="11" borderId="0" xfId="0" applyFont="1" applyFill="1" applyAlignment="1">
      <alignment horizontal="center" vertical="center"/>
    </xf>
    <xf numFmtId="0" fontId="82" fillId="11" borderId="0" xfId="0" applyFont="1" applyFill="1" applyAlignment="1">
      <alignment horizontal="center" vertical="center" wrapText="1"/>
    </xf>
    <xf numFmtId="0" fontId="19" fillId="11" borderId="0" xfId="0" applyFont="1" applyFill="1" applyAlignment="1">
      <alignment horizontal="center"/>
    </xf>
    <xf numFmtId="0" fontId="86" fillId="2" borderId="13" xfId="0" applyFont="1" applyFill="1" applyBorder="1" applyAlignment="1">
      <alignment horizontal="left" vertical="center" wrapText="1"/>
    </xf>
    <xf numFmtId="0" fontId="86" fillId="2" borderId="71" xfId="0" applyFont="1" applyFill="1" applyBorder="1" applyAlignment="1">
      <alignment horizontal="left" vertical="center" wrapText="1"/>
    </xf>
    <xf numFmtId="0" fontId="86" fillId="2" borderId="72" xfId="0" applyFont="1" applyFill="1" applyBorder="1" applyAlignment="1">
      <alignment horizontal="left" vertical="center" wrapText="1"/>
    </xf>
    <xf numFmtId="0" fontId="81" fillId="11" borderId="0" xfId="0" applyFont="1" applyFill="1" applyAlignment="1">
      <alignment horizontal="center"/>
    </xf>
    <xf numFmtId="0" fontId="11" fillId="0" borderId="0" xfId="0" applyFont="1" applyAlignment="1">
      <alignment horizontal="justify"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81" fillId="11" borderId="76" xfId="0" applyFont="1" applyFill="1" applyBorder="1" applyAlignment="1">
      <alignment horizontal="center"/>
    </xf>
    <xf numFmtId="0" fontId="81" fillId="11" borderId="79" xfId="0" applyFont="1" applyFill="1" applyBorder="1" applyAlignment="1">
      <alignment horizontal="center"/>
    </xf>
    <xf numFmtId="0" fontId="81" fillId="11" borderId="77" xfId="0" applyFont="1" applyFill="1" applyBorder="1" applyAlignment="1">
      <alignment horizontal="center"/>
    </xf>
    <xf numFmtId="0" fontId="11" fillId="0" borderId="0" xfId="0" applyFont="1" applyAlignment="1">
      <alignment horizontal="center" vertical="center" wrapText="1"/>
    </xf>
    <xf numFmtId="9" fontId="11" fillId="0" borderId="0" xfId="2" applyFont="1" applyAlignment="1">
      <alignment horizontal="center" vertical="center" wrapText="1"/>
    </xf>
    <xf numFmtId="0" fontId="19" fillId="11" borderId="0" xfId="0" applyFont="1" applyFill="1" applyAlignment="1">
      <alignment horizontal="center" vertical="center"/>
    </xf>
    <xf numFmtId="0" fontId="19" fillId="0" borderId="0" xfId="0" applyFont="1" applyAlignment="1">
      <alignment horizontal="center" vertical="center"/>
    </xf>
    <xf numFmtId="0" fontId="90" fillId="11" borderId="0" xfId="0" applyFont="1" applyFill="1" applyAlignment="1">
      <alignment horizontal="center" vertical="center" wrapText="1"/>
    </xf>
    <xf numFmtId="0" fontId="14" fillId="0" borderId="0" xfId="0" applyFont="1" applyAlignment="1">
      <alignment horizontal="left" vertical="top"/>
    </xf>
    <xf numFmtId="0" fontId="14" fillId="0" borderId="0" xfId="0" applyFont="1" applyAlignment="1">
      <alignment horizontal="left" vertical="center" wrapText="1"/>
    </xf>
    <xf numFmtId="0" fontId="9" fillId="0" borderId="0" xfId="0" applyFont="1" applyAlignment="1">
      <alignment horizontal="left" vertical="center" wrapText="1"/>
    </xf>
    <xf numFmtId="0" fontId="81" fillId="11" borderId="0" xfId="0" applyFont="1" applyFill="1" applyAlignment="1">
      <alignment horizontal="center" wrapText="1"/>
    </xf>
    <xf numFmtId="10" fontId="11" fillId="0" borderId="0" xfId="0" applyNumberFormat="1" applyFont="1" applyAlignment="1">
      <alignment horizontal="center" vertical="center" wrapText="1"/>
    </xf>
    <xf numFmtId="0" fontId="9" fillId="0" borderId="0" xfId="0" applyFont="1" applyAlignment="1">
      <alignment horizontal="center" vertical="center"/>
    </xf>
    <xf numFmtId="0" fontId="17" fillId="0" borderId="0" xfId="0" applyFont="1" applyAlignment="1">
      <alignment horizontal="justify" vertical="center" wrapText="1"/>
    </xf>
    <xf numFmtId="0" fontId="81" fillId="11" borderId="0" xfId="0" applyFont="1" applyFill="1" applyAlignment="1">
      <alignment horizontal="center" vertical="center" wrapText="1"/>
    </xf>
    <xf numFmtId="0" fontId="89" fillId="0" borderId="22" xfId="0" applyFont="1" applyBorder="1" applyAlignment="1">
      <alignment vertical="center" wrapText="1"/>
    </xf>
    <xf numFmtId="0" fontId="89" fillId="0" borderId="24" xfId="0" applyFont="1" applyBorder="1" applyAlignment="1">
      <alignment vertical="center" wrapText="1"/>
    </xf>
    <xf numFmtId="0" fontId="89" fillId="0" borderId="80" xfId="0" applyFont="1" applyBorder="1" applyAlignment="1">
      <alignment vertical="center" wrapText="1"/>
    </xf>
    <xf numFmtId="9" fontId="32" fillId="0" borderId="0" xfId="0" applyNumberFormat="1" applyFont="1" applyAlignment="1">
      <alignment horizontal="center" vertical="center" wrapText="1"/>
    </xf>
    <xf numFmtId="0" fontId="95" fillId="11" borderId="0" xfId="13" applyFont="1" applyFill="1" applyAlignment="1">
      <alignment horizontal="center" vertical="center" wrapText="1"/>
    </xf>
    <xf numFmtId="0" fontId="50" fillId="0" borderId="0" xfId="19" applyFont="1" applyAlignment="1">
      <alignment horizontal="left" vertical="center" wrapText="1"/>
    </xf>
    <xf numFmtId="0" fontId="50" fillId="2" borderId="0" xfId="19" applyFont="1" applyFill="1" applyAlignment="1">
      <alignment horizontal="left" vertical="center" wrapText="1"/>
    </xf>
    <xf numFmtId="0" fontId="99" fillId="2" borderId="0" xfId="19" applyFont="1" applyFill="1" applyAlignment="1">
      <alignment horizontal="left" vertical="center" wrapText="1"/>
    </xf>
    <xf numFmtId="0" fontId="99" fillId="0" borderId="0" xfId="19" applyFont="1" applyAlignment="1">
      <alignment horizontal="left" vertical="center" wrapText="1"/>
    </xf>
    <xf numFmtId="0" fontId="94" fillId="11" borderId="0" xfId="13" applyFont="1" applyFill="1" applyAlignment="1">
      <alignment horizontal="center" vertical="center" wrapText="1"/>
    </xf>
    <xf numFmtId="0" fontId="29" fillId="0" borderId="82" xfId="0" applyFont="1" applyBorder="1" applyAlignment="1">
      <alignment horizontal="center" vertical="center"/>
    </xf>
    <xf numFmtId="0" fontId="56" fillId="11" borderId="0" xfId="0" applyFont="1" applyFill="1" applyAlignment="1">
      <alignment horizontal="center"/>
    </xf>
    <xf numFmtId="0" fontId="32" fillId="0" borderId="0" xfId="0" applyFont="1" applyAlignment="1">
      <alignment horizontal="justify" vertical="center" wrapText="1"/>
    </xf>
    <xf numFmtId="0" fontId="55" fillId="11" borderId="0" xfId="0" applyFont="1" applyFill="1" applyAlignment="1">
      <alignment horizontal="center"/>
    </xf>
    <xf numFmtId="169" fontId="103" fillId="0" borderId="0" xfId="0" quotePrefix="1" applyNumberFormat="1" applyFont="1" applyAlignment="1">
      <alignment horizontal="center" vertical="center"/>
    </xf>
    <xf numFmtId="0" fontId="104" fillId="0" borderId="0" xfId="0" applyFont="1" applyAlignment="1">
      <alignment horizontal="center" vertical="center" wrapText="1"/>
    </xf>
    <xf numFmtId="3" fontId="107" fillId="11" borderId="0" xfId="0" applyNumberFormat="1" applyFont="1" applyFill="1" applyAlignment="1">
      <alignment horizontal="center" vertical="center"/>
    </xf>
    <xf numFmtId="3" fontId="105" fillId="19" borderId="0" xfId="0" applyNumberFormat="1" applyFont="1" applyFill="1" applyAlignment="1">
      <alignment horizontal="center" vertical="center"/>
    </xf>
    <xf numFmtId="0" fontId="29" fillId="0" borderId="0" xfId="4" applyFont="1" applyFill="1" applyBorder="1" applyAlignment="1">
      <alignment horizontal="left" vertical="center"/>
    </xf>
    <xf numFmtId="0" fontId="29" fillId="0" borderId="0" xfId="4" applyFont="1" applyFill="1" applyBorder="1" applyAlignment="1">
      <alignment horizontal="center" vertical="center" wrapText="1"/>
    </xf>
    <xf numFmtId="0" fontId="34" fillId="0" borderId="0" xfId="0" applyFont="1" applyAlignment="1">
      <alignment horizontal="center"/>
    </xf>
    <xf numFmtId="0" fontId="42" fillId="11" borderId="93" xfId="0" applyFont="1" applyFill="1" applyBorder="1" applyAlignment="1">
      <alignment horizontal="center"/>
    </xf>
    <xf numFmtId="0" fontId="42" fillId="11" borderId="94" xfId="0" applyFont="1" applyFill="1" applyBorder="1" applyAlignment="1">
      <alignment horizontal="center"/>
    </xf>
    <xf numFmtId="169" fontId="29" fillId="0" borderId="85" xfId="0" applyNumberFormat="1" applyFont="1" applyBorder="1" applyAlignment="1">
      <alignment horizontal="center" vertical="center"/>
    </xf>
    <xf numFmtId="169" fontId="29" fillId="0" borderId="86" xfId="0" applyNumberFormat="1" applyFont="1" applyBorder="1" applyAlignment="1">
      <alignment horizontal="center" vertical="center"/>
    </xf>
    <xf numFmtId="0" fontId="29" fillId="0" borderId="83" xfId="0" applyFont="1" applyBorder="1" applyAlignment="1">
      <alignment horizontal="center" vertical="center"/>
    </xf>
    <xf numFmtId="0" fontId="101" fillId="0" borderId="0" xfId="0" applyFont="1" applyAlignment="1">
      <alignment horizontal="center"/>
    </xf>
    <xf numFmtId="0" fontId="56" fillId="11" borderId="0" xfId="0" applyFont="1" applyFill="1" applyAlignment="1">
      <alignment horizontal="center" wrapText="1"/>
    </xf>
    <xf numFmtId="0" fontId="42" fillId="11" borderId="0" xfId="0" applyFont="1" applyFill="1" applyAlignment="1">
      <alignment horizontal="center" vertical="center" wrapText="1"/>
    </xf>
  </cellXfs>
  <cellStyles count="20">
    <cellStyle name="Comma 5" xfId="14" xr:uid="{B715A67C-265C-4ACE-9061-7E8CD9650319}"/>
    <cellStyle name="data" xfId="10" xr:uid="{2F3F1BAE-3EBD-4794-BBBC-5A28C09AB1B1}"/>
    <cellStyle name="ESG Addendum 2021" xfId="3" xr:uid="{DF378129-2DCC-4FAA-98C7-85385582943E}"/>
    <cellStyle name="Hiperlink" xfId="4" builtinId="8"/>
    <cellStyle name="Normal" xfId="0" builtinId="0"/>
    <cellStyle name="Normal 10" xfId="15" xr:uid="{ACB06C97-116E-4FE2-B7BF-F762A0C542AE}"/>
    <cellStyle name="Normal 13 2" xfId="17" xr:uid="{E5AB0F34-4A76-468D-874A-B3B15D6C08C5}"/>
    <cellStyle name="Normal 2" xfId="11" xr:uid="{3A4BC7D2-3716-4DE7-B71B-6191331205C4}"/>
    <cellStyle name="Normal 2 2 2" xfId="13" xr:uid="{817D77D6-B8A4-42B2-A0F9-1ED0234DD1FD}"/>
    <cellStyle name="Normal 2 3" xfId="8" xr:uid="{60414C51-51B3-489E-A751-72E6B5ED5E2F}"/>
    <cellStyle name="Normal 7" xfId="9" xr:uid="{65AA8246-3042-4DBC-AA32-0EC7C7C7C01F}"/>
    <cellStyle name="Normal_SHEET" xfId="19" xr:uid="{34C667B5-7868-487F-8663-DF5C0F84FCB2}"/>
    <cellStyle name="Porcentagem" xfId="2" builtinId="5"/>
    <cellStyle name="Porcentagem 2" xfId="18" xr:uid="{703536DC-348E-41F5-81A9-31D1FA772696}"/>
    <cellStyle name="Style 1" xfId="12" xr:uid="{3B5475D0-A3A5-4075-A572-39E75F7AD764}"/>
    <cellStyle name="T-Head Left align" xfId="5" xr:uid="{BBFC40D0-8D78-4404-A714-B39EC0A11017}"/>
    <cellStyle name="T-text" xfId="7" xr:uid="{5AEA6784-3C42-4CDA-B657-01AB83CFC407}"/>
    <cellStyle name="T-text Underline" xfId="6" xr:uid="{5729892B-09F6-4A4B-A5E0-24CA7A5E06BE}"/>
    <cellStyle name="Vírgula" xfId="1" builtinId="3"/>
    <cellStyle name="Vírgula 2 2" xfId="16" xr:uid="{7CB9E1DB-4262-443B-994A-A9E08A44F015}"/>
  </cellStyles>
  <dxfs count="0"/>
  <tableStyles count="0" defaultTableStyle="TableStyleMedium2" defaultPivotStyle="PivotStyleLight16"/>
  <colors>
    <mruColors>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pt-BR"/>
              <a:t>Consumo de Energia dentro da Organização</a:t>
            </a: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pt-BR"/>
        </a:p>
      </c:txPr>
    </c:title>
    <c:autoTitleDeleted val="0"/>
    <c:plotArea>
      <c:layout>
        <c:manualLayout>
          <c:layoutTarget val="inner"/>
          <c:xMode val="edge"/>
          <c:yMode val="edge"/>
          <c:x val="8.2093331450977539E-2"/>
          <c:y val="0.12146750524109015"/>
          <c:w val="0.88031754127900008"/>
          <c:h val="0.74438831938460526"/>
        </c:manualLayout>
      </c:layout>
      <c:barChart>
        <c:barDir val="bar"/>
        <c:grouping val="clustered"/>
        <c:varyColors val="0"/>
        <c:ser>
          <c:idx val="0"/>
          <c:order val="0"/>
          <c:tx>
            <c:strRef>
              <c:f>'Dados Ambientais'!$B$27</c:f>
              <c:strCache>
                <c:ptCount val="1"/>
                <c:pt idx="0">
                  <c:v>2022</c:v>
                </c:pt>
              </c:strCache>
            </c:strRef>
          </c:tx>
          <c:spPr>
            <a:gradFill flip="none" rotWithShape="1">
              <a:gsLst>
                <a:gs pos="0">
                  <a:schemeClr val="accent1"/>
                </a:gs>
                <a:gs pos="75000">
                  <a:schemeClr val="accent1">
                    <a:lumMod val="60000"/>
                    <a:lumOff val="40000"/>
                  </a:schemeClr>
                </a:gs>
                <a:gs pos="51000">
                  <a:schemeClr val="accent1">
                    <a:alpha val="75000"/>
                  </a:schemeClr>
                </a:gs>
                <a:gs pos="100000">
                  <a:schemeClr val="accent1">
                    <a:lumMod val="20000"/>
                    <a:lumOff val="80000"/>
                    <a:alpha val="15000"/>
                  </a:schemeClr>
                </a:gs>
              </a:gsLst>
              <a:lin ang="10800000" scaled="1"/>
              <a:tileRect/>
            </a:gradFill>
            <a:ln>
              <a:noFill/>
            </a:ln>
            <a:effectLst/>
          </c:spPr>
          <c:invertIfNegative val="0"/>
          <c:cat>
            <c:multiLvlStrRef>
              <c:f>'Dados Ambientais'!$C$25:$K$26</c:f>
              <c:multiLvlStrCache>
                <c:ptCount val="9"/>
                <c:lvl>
                  <c:pt idx="0">
                    <c:v>Renovável</c:v>
                  </c:pt>
                  <c:pt idx="1">
                    <c:v>Não renovável</c:v>
                  </c:pt>
                  <c:pt idx="2">
                    <c:v>Total</c:v>
                  </c:pt>
                  <c:pt idx="3">
                    <c:v>Renovável</c:v>
                  </c:pt>
                  <c:pt idx="4">
                    <c:v>Não renovável</c:v>
                  </c:pt>
                  <c:pt idx="5">
                    <c:v>Total</c:v>
                  </c:pt>
                  <c:pt idx="6">
                    <c:v>Renovável</c:v>
                  </c:pt>
                  <c:pt idx="7">
                    <c:v>Não renovável</c:v>
                  </c:pt>
                  <c:pt idx="8">
                    <c:v>Total</c:v>
                  </c:pt>
                </c:lvl>
                <c:lvl>
                  <c:pt idx="0">
                    <c:v>Mineração</c:v>
                  </c:pt>
                  <c:pt idx="3">
                    <c:v>Metalurgia </c:v>
                  </c:pt>
                  <c:pt idx="6">
                    <c:v>Corporativos</c:v>
                  </c:pt>
                </c:lvl>
              </c:multiLvlStrCache>
            </c:multiLvlStrRef>
          </c:cat>
          <c:val>
            <c:numRef>
              <c:f>'Dados Ambientais'!$C$27:$K$27</c:f>
              <c:numCache>
                <c:formatCode>_(* #,##0.00_);_(* \(#,##0.00\);_(* "-"??_);_(@_)</c:formatCode>
                <c:ptCount val="9"/>
                <c:pt idx="0">
                  <c:v>3284796.4279251904</c:v>
                </c:pt>
                <c:pt idx="1">
                  <c:v>695322.62459233741</c:v>
                </c:pt>
                <c:pt idx="2">
                  <c:v>3980119.0525175277</c:v>
                </c:pt>
                <c:pt idx="3">
                  <c:v>10350311.783936802</c:v>
                </c:pt>
                <c:pt idx="4">
                  <c:v>1974039.9976080039</c:v>
                </c:pt>
                <c:pt idx="5">
                  <c:v>12324351.781544806</c:v>
                </c:pt>
                <c:pt idx="6">
                  <c:v>805.59161014000051</c:v>
                </c:pt>
                <c:pt idx="7">
                  <c:v>26310.570066032931</c:v>
                </c:pt>
                <c:pt idx="8">
                  <c:v>27116.161676172931</c:v>
                </c:pt>
              </c:numCache>
            </c:numRef>
          </c:val>
          <c:extLst>
            <c:ext xmlns:c16="http://schemas.microsoft.com/office/drawing/2014/chart" uri="{C3380CC4-5D6E-409C-BE32-E72D297353CC}">
              <c16:uniqueId val="{00000000-08EC-424D-AC01-7BA105A634FC}"/>
            </c:ext>
          </c:extLst>
        </c:ser>
        <c:ser>
          <c:idx val="1"/>
          <c:order val="1"/>
          <c:tx>
            <c:strRef>
              <c:f>'Dados Ambientais'!$B$28</c:f>
              <c:strCache>
                <c:ptCount val="1"/>
                <c:pt idx="0">
                  <c:v>2023</c:v>
                </c:pt>
              </c:strCache>
            </c:strRef>
          </c:tx>
          <c:spPr>
            <a:gradFill flip="none" rotWithShape="1">
              <a:gsLst>
                <a:gs pos="0">
                  <a:schemeClr val="accent2"/>
                </a:gs>
                <a:gs pos="75000">
                  <a:schemeClr val="accent2">
                    <a:lumMod val="60000"/>
                    <a:lumOff val="40000"/>
                  </a:schemeClr>
                </a:gs>
                <a:gs pos="51000">
                  <a:schemeClr val="accent2">
                    <a:alpha val="75000"/>
                  </a:schemeClr>
                </a:gs>
                <a:gs pos="100000">
                  <a:schemeClr val="accent2">
                    <a:lumMod val="20000"/>
                    <a:lumOff val="80000"/>
                    <a:alpha val="15000"/>
                  </a:schemeClr>
                </a:gs>
              </a:gsLst>
              <a:lin ang="10800000" scaled="1"/>
              <a:tileRect/>
            </a:gradFill>
            <a:ln>
              <a:noFill/>
            </a:ln>
            <a:effectLst/>
          </c:spPr>
          <c:invertIfNegative val="0"/>
          <c:cat>
            <c:multiLvlStrRef>
              <c:f>'Dados Ambientais'!$C$25:$K$26</c:f>
              <c:multiLvlStrCache>
                <c:ptCount val="9"/>
                <c:lvl>
                  <c:pt idx="0">
                    <c:v>Renovável</c:v>
                  </c:pt>
                  <c:pt idx="1">
                    <c:v>Não renovável</c:v>
                  </c:pt>
                  <c:pt idx="2">
                    <c:v>Total</c:v>
                  </c:pt>
                  <c:pt idx="3">
                    <c:v>Renovável</c:v>
                  </c:pt>
                  <c:pt idx="4">
                    <c:v>Não renovável</c:v>
                  </c:pt>
                  <c:pt idx="5">
                    <c:v>Total</c:v>
                  </c:pt>
                  <c:pt idx="6">
                    <c:v>Renovável</c:v>
                  </c:pt>
                  <c:pt idx="7">
                    <c:v>Não renovável</c:v>
                  </c:pt>
                  <c:pt idx="8">
                    <c:v>Total</c:v>
                  </c:pt>
                </c:lvl>
                <c:lvl>
                  <c:pt idx="0">
                    <c:v>Mineração</c:v>
                  </c:pt>
                  <c:pt idx="3">
                    <c:v>Metalurgia </c:v>
                  </c:pt>
                  <c:pt idx="6">
                    <c:v>Corporativos</c:v>
                  </c:pt>
                </c:lvl>
              </c:multiLvlStrCache>
            </c:multiLvlStrRef>
          </c:cat>
          <c:val>
            <c:numRef>
              <c:f>'Dados Ambientais'!$C$28:$K$28</c:f>
              <c:numCache>
                <c:formatCode>_(* #,##0.00_);_(* \(#,##0.00\);_(* "-"??_);_(@_)</c:formatCode>
                <c:ptCount val="9"/>
                <c:pt idx="0">
                  <c:v>3066344.2169094235</c:v>
                </c:pt>
                <c:pt idx="1">
                  <c:v>1571467.6235211275</c:v>
                </c:pt>
                <c:pt idx="2">
                  <c:v>4637811.8404305512</c:v>
                </c:pt>
                <c:pt idx="3">
                  <c:v>10111832.208390795</c:v>
                </c:pt>
                <c:pt idx="4">
                  <c:v>1804692.4573104265</c:v>
                </c:pt>
                <c:pt idx="5">
                  <c:v>11916524.665701222</c:v>
                </c:pt>
                <c:pt idx="6">
                  <c:v>1527.3320797999997</c:v>
                </c:pt>
                <c:pt idx="7">
                  <c:v>56271.497471033348</c:v>
                </c:pt>
                <c:pt idx="8">
                  <c:v>57798.829550833347</c:v>
                </c:pt>
              </c:numCache>
            </c:numRef>
          </c:val>
          <c:extLst>
            <c:ext xmlns:c16="http://schemas.microsoft.com/office/drawing/2014/chart" uri="{C3380CC4-5D6E-409C-BE32-E72D297353CC}">
              <c16:uniqueId val="{00000001-08EC-424D-AC01-7BA105A634FC}"/>
            </c:ext>
          </c:extLst>
        </c:ser>
        <c:ser>
          <c:idx val="2"/>
          <c:order val="2"/>
          <c:tx>
            <c:strRef>
              <c:f>'Dados Ambientais'!$B$29</c:f>
              <c:strCache>
                <c:ptCount val="1"/>
                <c:pt idx="0">
                  <c:v>Nota:</c:v>
                </c:pt>
              </c:strCache>
            </c:strRef>
          </c:tx>
          <c:spPr>
            <a:gradFill flip="none" rotWithShape="1">
              <a:gsLst>
                <a:gs pos="0">
                  <a:schemeClr val="accent3"/>
                </a:gs>
                <a:gs pos="75000">
                  <a:schemeClr val="accent3">
                    <a:lumMod val="60000"/>
                    <a:lumOff val="40000"/>
                  </a:schemeClr>
                </a:gs>
                <a:gs pos="51000">
                  <a:schemeClr val="accent3">
                    <a:alpha val="75000"/>
                  </a:schemeClr>
                </a:gs>
                <a:gs pos="100000">
                  <a:schemeClr val="accent3">
                    <a:lumMod val="20000"/>
                    <a:lumOff val="80000"/>
                    <a:alpha val="15000"/>
                  </a:schemeClr>
                </a:gs>
              </a:gsLst>
              <a:lin ang="10800000" scaled="1"/>
              <a:tileRect/>
            </a:gradFill>
            <a:ln>
              <a:noFill/>
            </a:ln>
            <a:effectLst/>
          </c:spPr>
          <c:invertIfNegative val="0"/>
          <c:cat>
            <c:multiLvlStrRef>
              <c:f>'Dados Ambientais'!$C$25:$K$26</c:f>
              <c:multiLvlStrCache>
                <c:ptCount val="9"/>
                <c:lvl>
                  <c:pt idx="0">
                    <c:v>Renovável</c:v>
                  </c:pt>
                  <c:pt idx="1">
                    <c:v>Não renovável</c:v>
                  </c:pt>
                  <c:pt idx="2">
                    <c:v>Total</c:v>
                  </c:pt>
                  <c:pt idx="3">
                    <c:v>Renovável</c:v>
                  </c:pt>
                  <c:pt idx="4">
                    <c:v>Não renovável</c:v>
                  </c:pt>
                  <c:pt idx="5">
                    <c:v>Total</c:v>
                  </c:pt>
                  <c:pt idx="6">
                    <c:v>Renovável</c:v>
                  </c:pt>
                  <c:pt idx="7">
                    <c:v>Não renovável</c:v>
                  </c:pt>
                  <c:pt idx="8">
                    <c:v>Total</c:v>
                  </c:pt>
                </c:lvl>
                <c:lvl>
                  <c:pt idx="0">
                    <c:v>Mineração</c:v>
                  </c:pt>
                  <c:pt idx="3">
                    <c:v>Metalurgia </c:v>
                  </c:pt>
                  <c:pt idx="6">
                    <c:v>Corporativos</c:v>
                  </c:pt>
                </c:lvl>
              </c:multiLvlStrCache>
            </c:multiLvlStrRef>
          </c:cat>
          <c:val>
            <c:numRef>
              <c:f>'Dados Ambientais'!$C$29:$K$29</c:f>
            </c:numRef>
          </c:val>
          <c:extLst>
            <c:ext xmlns:c16="http://schemas.microsoft.com/office/drawing/2014/chart" uri="{C3380CC4-5D6E-409C-BE32-E72D297353CC}">
              <c16:uniqueId val="{00000002-08EC-424D-AC01-7BA105A634FC}"/>
            </c:ext>
          </c:extLst>
        </c:ser>
        <c:ser>
          <c:idx val="3"/>
          <c:order val="3"/>
          <c:tx>
            <c:strRef>
              <c:f>'Dados Ambientais'!$B$30</c:f>
              <c:strCache>
                <c:ptCount val="1"/>
                <c:pt idx="0">
                  <c:v>2024</c:v>
                </c:pt>
              </c:strCache>
            </c:strRef>
          </c:tx>
          <c:spPr>
            <a:solidFill>
              <a:schemeClr val="tx1">
                <a:lumMod val="65000"/>
                <a:lumOff val="35000"/>
              </a:schemeClr>
            </a:solidFill>
            <a:ln>
              <a:noFill/>
            </a:ln>
            <a:effectLst/>
          </c:spPr>
          <c:invertIfNegative val="0"/>
          <c:cat>
            <c:multiLvlStrRef>
              <c:f>'Dados Ambientais'!$C$25:$K$26</c:f>
              <c:multiLvlStrCache>
                <c:ptCount val="9"/>
                <c:lvl>
                  <c:pt idx="0">
                    <c:v>Renovável</c:v>
                  </c:pt>
                  <c:pt idx="1">
                    <c:v>Não renovável</c:v>
                  </c:pt>
                  <c:pt idx="2">
                    <c:v>Total</c:v>
                  </c:pt>
                  <c:pt idx="3">
                    <c:v>Renovável</c:v>
                  </c:pt>
                  <c:pt idx="4">
                    <c:v>Não renovável</c:v>
                  </c:pt>
                  <c:pt idx="5">
                    <c:v>Total</c:v>
                  </c:pt>
                  <c:pt idx="6">
                    <c:v>Renovável</c:v>
                  </c:pt>
                  <c:pt idx="7">
                    <c:v>Não renovável</c:v>
                  </c:pt>
                  <c:pt idx="8">
                    <c:v>Total</c:v>
                  </c:pt>
                </c:lvl>
                <c:lvl>
                  <c:pt idx="0">
                    <c:v>Mineração</c:v>
                  </c:pt>
                  <c:pt idx="3">
                    <c:v>Metalurgia </c:v>
                  </c:pt>
                  <c:pt idx="6">
                    <c:v>Corporativos</c:v>
                  </c:pt>
                </c:lvl>
              </c:multiLvlStrCache>
            </c:multiLvlStrRef>
          </c:cat>
          <c:val>
            <c:numRef>
              <c:f>'Dados Ambientais'!$C$30:$K$30</c:f>
              <c:numCache>
                <c:formatCode>_(* #,##0.00_);_(* \(#,##0.00\);_(* "-"??_);_(@_)</c:formatCode>
                <c:ptCount val="9"/>
                <c:pt idx="0">
                  <c:v>3234249.9813893843</c:v>
                </c:pt>
                <c:pt idx="1">
                  <c:v>1128792.5351203782</c:v>
                </c:pt>
                <c:pt idx="2">
                  <c:v>4363042.516509762</c:v>
                </c:pt>
                <c:pt idx="3">
                  <c:v>10207858.350844013</c:v>
                </c:pt>
                <c:pt idx="4">
                  <c:v>3872980.0097089596</c:v>
                </c:pt>
                <c:pt idx="5">
                  <c:v>14080838.360552972</c:v>
                </c:pt>
                <c:pt idx="6">
                  <c:v>3954.5881091122501</c:v>
                </c:pt>
                <c:pt idx="7">
                  <c:v>61716.288695678799</c:v>
                </c:pt>
                <c:pt idx="8">
                  <c:v>65670.876804791042</c:v>
                </c:pt>
              </c:numCache>
            </c:numRef>
          </c:val>
          <c:extLst>
            <c:ext xmlns:c16="http://schemas.microsoft.com/office/drawing/2014/chart" uri="{C3380CC4-5D6E-409C-BE32-E72D297353CC}">
              <c16:uniqueId val="{00000003-08EC-424D-AC01-7BA105A634FC}"/>
            </c:ext>
          </c:extLst>
        </c:ser>
        <c:dLbls>
          <c:showLegendKey val="0"/>
          <c:showVal val="0"/>
          <c:showCatName val="0"/>
          <c:showSerName val="0"/>
          <c:showPercent val="0"/>
          <c:showBubbleSize val="0"/>
        </c:dLbls>
        <c:gapWidth val="300"/>
        <c:overlap val="-50"/>
        <c:axId val="1616432192"/>
        <c:axId val="1616435072"/>
      </c:barChart>
      <c:catAx>
        <c:axId val="1616432192"/>
        <c:scaling>
          <c:orientation val="minMax"/>
        </c:scaling>
        <c:delete val="0"/>
        <c:axPos val="l"/>
        <c:numFmt formatCode="General" sourceLinked="1"/>
        <c:majorTickMark val="none"/>
        <c:minorTickMark val="none"/>
        <c:tickLblPos val="nextTo"/>
        <c:spPr>
          <a:noFill/>
          <a:ln w="19050" cap="flat" cmpd="sng" algn="ctr">
            <a:solidFill>
              <a:schemeClr val="tx1">
                <a:lumMod val="15000"/>
                <a:lumOff val="85000"/>
              </a:schemeClr>
            </a:solidFill>
            <a:round/>
            <a:headEnd type="none" w="sm" len="sm"/>
            <a:tailEnd type="none" w="sm" len="sm"/>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BR"/>
          </a:p>
        </c:txPr>
        <c:crossAx val="1616435072"/>
        <c:crosses val="autoZero"/>
        <c:auto val="1"/>
        <c:lblAlgn val="ctr"/>
        <c:lblOffset val="100"/>
        <c:noMultiLvlLbl val="0"/>
      </c:catAx>
      <c:valAx>
        <c:axId val="1616435072"/>
        <c:scaling>
          <c:orientation val="minMax"/>
        </c:scaling>
        <c:delete val="0"/>
        <c:axPos val="b"/>
        <c:majorGridlines>
          <c:spPr>
            <a:ln w="9525" cap="flat" cmpd="sng" algn="ctr">
              <a:gradFill>
                <a:gsLst>
                  <a:gs pos="99000">
                    <a:schemeClr val="tx1">
                      <a:lumMod val="25000"/>
                      <a:lumOff val="75000"/>
                    </a:schemeClr>
                  </a:gs>
                  <a:gs pos="0">
                    <a:schemeClr val="tx1">
                      <a:lumMod val="15000"/>
                      <a:lumOff val="85000"/>
                    </a:schemeClr>
                  </a:gs>
                </a:gsLst>
                <a:lin ang="5400000" scaled="0"/>
              </a:gradFill>
              <a:round/>
            </a:ln>
            <a:effectLst/>
          </c:spPr>
        </c:majorGridlines>
        <c:numFmt formatCode="_(* #,##0.00_);_(* \(#,##0.00\);_(* &quot;-&quot;??_);_(@_)" sourceLinked="1"/>
        <c:majorTickMark val="cross"/>
        <c:minorTickMark val="none"/>
        <c:tickLblPos val="low"/>
        <c:spPr>
          <a:solidFill>
            <a:schemeClr val="bg1"/>
          </a:solidFill>
          <a:ln>
            <a:solidFill>
              <a:schemeClr val="accent1"/>
            </a:solidFill>
          </a:ln>
          <a:effectLst/>
        </c:spPr>
        <c:txPr>
          <a:bodyPr rot="0" spcFirstLastPara="1" vertOverflow="ellipsis" wrap="square" anchor="t"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616432192"/>
        <c:crosses val="autoZero"/>
        <c:crossBetween val="between"/>
      </c:valAx>
      <c:spPr>
        <a:noFill/>
        <a:ln>
          <a:noFill/>
        </a:ln>
        <a:effectLst/>
      </c:spPr>
    </c:plotArea>
    <c:legend>
      <c:legendPos val="b"/>
      <c:layout>
        <c:manualLayout>
          <c:xMode val="edge"/>
          <c:yMode val="edge"/>
          <c:x val="0.43191845452516825"/>
          <c:y val="0.14098482972647286"/>
          <c:w val="9.9574013425312982E-2"/>
          <c:h val="7.5522150640260882E-2"/>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r>
              <a:rPr lang="pt-BR">
                <a:latin typeface="Verdana" panose="020B0604030504040204" pitchFamily="34" charset="0"/>
                <a:ea typeface="Verdana" panose="020B0604030504040204" pitchFamily="34" charset="0"/>
              </a:rPr>
              <a:t>Participação</a:t>
            </a:r>
            <a:r>
              <a:rPr lang="pt-BR" baseline="0">
                <a:latin typeface="Verdana" panose="020B0604030504040204" pitchFamily="34" charset="0"/>
                <a:ea typeface="Verdana" panose="020B0604030504040204" pitchFamily="34" charset="0"/>
              </a:rPr>
              <a:t> Emissão Escopo 3 - 2024</a:t>
            </a:r>
            <a:endParaRPr lang="pt-BR">
              <a:latin typeface="Verdana" panose="020B0604030504040204" pitchFamily="34" charset="0"/>
              <a:ea typeface="Verdana" panose="020B060403050404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pt-BR"/>
        </a:p>
      </c:txPr>
    </c:title>
    <c:autoTitleDeleted val="0"/>
    <c:plotArea>
      <c:layout/>
      <c:pieChart>
        <c:varyColors val="1"/>
        <c:ser>
          <c:idx val="0"/>
          <c:order val="0"/>
          <c:dPt>
            <c:idx val="0"/>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1-8E0D-4219-B51B-0341ABFFE32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8E0D-4219-B51B-0341ABFFE32F}"/>
              </c:ext>
            </c:extLst>
          </c:dPt>
          <c:dPt>
            <c:idx val="2"/>
            <c:bubble3D val="0"/>
            <c:spPr>
              <a:solidFill>
                <a:srgbClr val="FFC000"/>
              </a:solidFill>
              <a:ln w="19050">
                <a:solidFill>
                  <a:schemeClr val="lt1"/>
                </a:solidFill>
              </a:ln>
              <a:effectLst/>
            </c:spPr>
            <c:extLst>
              <c:ext xmlns:c16="http://schemas.microsoft.com/office/drawing/2014/chart" uri="{C3380CC4-5D6E-409C-BE32-E72D297353CC}">
                <c16:uniqueId val="{00000005-8E0D-4219-B51B-0341ABFFE32F}"/>
              </c:ext>
            </c:extLst>
          </c:dPt>
          <c:dPt>
            <c:idx val="3"/>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7-8E0D-4219-B51B-0341ABFFE32F}"/>
              </c:ext>
            </c:extLst>
          </c:dPt>
          <c:dPt>
            <c:idx val="4"/>
            <c:bubble3D val="0"/>
            <c:spPr>
              <a:solidFill>
                <a:srgbClr val="FFCC66"/>
              </a:solidFill>
              <a:ln w="19050">
                <a:solidFill>
                  <a:schemeClr val="lt1"/>
                </a:solidFill>
              </a:ln>
              <a:effectLst/>
            </c:spPr>
            <c:extLst>
              <c:ext xmlns:c16="http://schemas.microsoft.com/office/drawing/2014/chart" uri="{C3380CC4-5D6E-409C-BE32-E72D297353CC}">
                <c16:uniqueId val="{00000009-8E0D-4219-B51B-0341ABFFE32F}"/>
              </c:ext>
            </c:extLst>
          </c:dPt>
          <c:dPt>
            <c:idx val="5"/>
            <c:bubble3D val="0"/>
            <c:spPr>
              <a:solidFill>
                <a:schemeClr val="tx2">
                  <a:lumMod val="10000"/>
                  <a:lumOff val="90000"/>
                </a:schemeClr>
              </a:solidFill>
              <a:ln w="19050">
                <a:solidFill>
                  <a:schemeClr val="lt1"/>
                </a:solidFill>
              </a:ln>
              <a:effectLst/>
            </c:spPr>
            <c:extLst>
              <c:ext xmlns:c16="http://schemas.microsoft.com/office/drawing/2014/chart" uri="{C3380CC4-5D6E-409C-BE32-E72D297353CC}">
                <c16:uniqueId val="{0000000B-8E0D-4219-B51B-0341ABFFE32F}"/>
              </c:ext>
            </c:extLst>
          </c:dPt>
          <c:dPt>
            <c:idx val="6"/>
            <c:bubble3D val="0"/>
            <c:spPr>
              <a:solidFill>
                <a:schemeClr val="tx1">
                  <a:lumMod val="85000"/>
                  <a:lumOff val="15000"/>
                </a:schemeClr>
              </a:solidFill>
              <a:ln w="19050">
                <a:solidFill>
                  <a:schemeClr val="lt1"/>
                </a:solidFill>
              </a:ln>
              <a:effectLst/>
            </c:spPr>
            <c:extLst>
              <c:ext xmlns:c16="http://schemas.microsoft.com/office/drawing/2014/chart" uri="{C3380CC4-5D6E-409C-BE32-E72D297353CC}">
                <c16:uniqueId val="{0000000D-8E0D-4219-B51B-0341ABFFE32F}"/>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8E0D-4219-B51B-0341ABFFE32F}"/>
              </c:ext>
            </c:extLst>
          </c:dPt>
          <c:dPt>
            <c:idx val="8"/>
            <c:bubble3D val="0"/>
            <c:spPr>
              <a:solidFill>
                <a:schemeClr val="bg2">
                  <a:lumMod val="50000"/>
                </a:schemeClr>
              </a:solidFill>
              <a:ln w="19050">
                <a:solidFill>
                  <a:schemeClr val="lt1"/>
                </a:solidFill>
              </a:ln>
              <a:effectLst/>
            </c:spPr>
            <c:extLst>
              <c:ext xmlns:c16="http://schemas.microsoft.com/office/drawing/2014/chart" uri="{C3380CC4-5D6E-409C-BE32-E72D297353CC}">
                <c16:uniqueId val="{00000011-8E0D-4219-B51B-0341ABFFE32F}"/>
              </c:ext>
            </c:extLst>
          </c:dPt>
          <c:dPt>
            <c:idx val="9"/>
            <c:bubble3D val="0"/>
            <c:spPr>
              <a:solidFill>
                <a:schemeClr val="tx1">
                  <a:lumMod val="95000"/>
                  <a:lumOff val="5000"/>
                </a:schemeClr>
              </a:solidFill>
              <a:ln w="19050">
                <a:solidFill>
                  <a:schemeClr val="lt1"/>
                </a:solidFill>
              </a:ln>
              <a:effectLst/>
            </c:spPr>
            <c:extLst>
              <c:ext xmlns:c16="http://schemas.microsoft.com/office/drawing/2014/chart" uri="{C3380CC4-5D6E-409C-BE32-E72D297353CC}">
                <c16:uniqueId val="{00000013-8E0D-4219-B51B-0341ABFFE32F}"/>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8E0D-4219-B51B-0341ABFFE32F}"/>
              </c:ext>
            </c:extLst>
          </c:dPt>
          <c:cat>
            <c:strLit>
              <c:ptCount val="11"/>
              <c:pt idx="0">
                <c:v>CAJAMARQUILLA</c:v>
              </c:pt>
              <c:pt idx="1">
                <c:v>TRÊS MARIAS</c:v>
              </c:pt>
              <c:pt idx="2">
                <c:v>JUIZ DE FORA</c:v>
              </c:pt>
              <c:pt idx="3">
                <c:v>ARIPUANÃ</c:v>
              </c:pt>
              <c:pt idx="4">
                <c:v>VAZANTE</c:v>
              </c:pt>
              <c:pt idx="5">
                <c:v>MORRO AGUDO</c:v>
              </c:pt>
              <c:pt idx="6">
                <c:v>CERRO LINDO</c:v>
              </c:pt>
              <c:pt idx="7">
                <c:v>ATACOCHA</c:v>
              </c:pt>
              <c:pt idx="8">
                <c:v>EL POVENIR</c:v>
              </c:pt>
              <c:pt idx="9">
                <c:v>CORPORATIVO BR</c:v>
              </c:pt>
              <c:pt idx="10">
                <c:v>CORPORATIVO PERU</c:v>
              </c:pt>
            </c:strLit>
          </c:cat>
          <c:val>
            <c:numLit>
              <c:formatCode>General</c:formatCode>
              <c:ptCount val="11"/>
              <c:pt idx="0">
                <c:v>0.63530613165195893</c:v>
              </c:pt>
              <c:pt idx="1">
                <c:v>0.19525741445318431</c:v>
              </c:pt>
              <c:pt idx="2">
                <c:v>8.7045681400675951E-2</c:v>
              </c:pt>
              <c:pt idx="3">
                <c:v>2.3206625953524712E-2</c:v>
              </c:pt>
              <c:pt idx="4">
                <c:v>6.7796761200657058E-5</c:v>
              </c:pt>
              <c:pt idx="5">
                <c:v>3.7186382909775335E-2</c:v>
              </c:pt>
              <c:pt idx="6">
                <c:v>1.3500564808642443E-2</c:v>
              </c:pt>
              <c:pt idx="7">
                <c:v>2.0801896929403627E-3</c:v>
              </c:pt>
              <c:pt idx="8">
                <c:v>6.3492123680975081E-3</c:v>
              </c:pt>
              <c:pt idx="9">
                <c:v>0</c:v>
              </c:pt>
              <c:pt idx="10">
                <c:v>0</c:v>
              </c:pt>
            </c:numLit>
          </c:val>
          <c:extLst>
            <c:ext xmlns:c16="http://schemas.microsoft.com/office/drawing/2014/chart" uri="{C3380CC4-5D6E-409C-BE32-E72D297353CC}">
              <c16:uniqueId val="{00000016-8E0D-4219-B51B-0341ABFFE32F}"/>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3.7767663435134192E-2"/>
          <c:y val="0.8647561014572257"/>
          <c:w val="0.93027998275063484"/>
          <c:h val="0.1346404882208096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Verdana" panose="020B0604030504040204" pitchFamily="34" charset="0"/>
              <a:ea typeface="Verdana" panose="020B0604030504040204" pitchFamily="34" charset="0"/>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Resíduos</a:t>
            </a:r>
            <a:r>
              <a:rPr lang="pt-BR" baseline="0"/>
              <a:t> Minero-Metalurgico </a:t>
            </a:r>
            <a:endParaRPr lang="pt-B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0"/>
          <c:order val="0"/>
          <c:tx>
            <c:strRef>
              <c:f>'Dados Ambientais'!$J$405</c:f>
              <c:strCache>
                <c:ptCount val="1"/>
                <c:pt idx="0">
                  <c:v>Quantidade de resíduos mínero-metalúrgicos perigosos (Estéril)</c:v>
                </c:pt>
              </c:strCache>
            </c:strRef>
          </c:tx>
          <c:spPr>
            <a:solidFill>
              <a:schemeClr val="bg2">
                <a:lumMod val="25000"/>
              </a:schemeClr>
            </a:solidFill>
            <a:ln>
              <a:noFill/>
            </a:ln>
            <a:effectLst/>
          </c:spPr>
          <c:invertIfNegative val="0"/>
          <c:cat>
            <c:strRef>
              <c:f>'Dados Ambientais'!$K$404:$L$404</c:f>
              <c:strCache>
                <c:ptCount val="2"/>
                <c:pt idx="0">
                  <c:v>Metalurgia</c:v>
                </c:pt>
                <c:pt idx="1">
                  <c:v>Mineração</c:v>
                </c:pt>
              </c:strCache>
            </c:strRef>
          </c:cat>
          <c:val>
            <c:numRef>
              <c:f>'Dados Ambientais'!$K$405:$L$405</c:f>
              <c:numCache>
                <c:formatCode>General</c:formatCode>
                <c:ptCount val="2"/>
                <c:pt idx="0">
                  <c:v>0</c:v>
                </c:pt>
                <c:pt idx="1">
                  <c:v>10690799.83</c:v>
                </c:pt>
              </c:numCache>
            </c:numRef>
          </c:val>
          <c:extLst>
            <c:ext xmlns:c16="http://schemas.microsoft.com/office/drawing/2014/chart" uri="{C3380CC4-5D6E-409C-BE32-E72D297353CC}">
              <c16:uniqueId val="{00000000-6FFE-464D-9676-D5B2EA9038B4}"/>
            </c:ext>
          </c:extLst>
        </c:ser>
        <c:ser>
          <c:idx val="1"/>
          <c:order val="1"/>
          <c:tx>
            <c:strRef>
              <c:f>'Dados Ambientais'!$J$406</c:f>
              <c:strCache>
                <c:ptCount val="1"/>
                <c:pt idx="0">
                  <c:v>Quantidade de resíduos mínero-metalúrgicos perigosos (Rejeito)</c:v>
                </c:pt>
              </c:strCache>
            </c:strRef>
          </c:tx>
          <c:spPr>
            <a:solidFill>
              <a:schemeClr val="accent2"/>
            </a:solidFill>
            <a:ln>
              <a:noFill/>
            </a:ln>
            <a:effectLst/>
          </c:spPr>
          <c:invertIfNegative val="0"/>
          <c:cat>
            <c:strRef>
              <c:f>'Dados Ambientais'!$K$404:$L$404</c:f>
              <c:strCache>
                <c:ptCount val="2"/>
                <c:pt idx="0">
                  <c:v>Metalurgia</c:v>
                </c:pt>
                <c:pt idx="1">
                  <c:v>Mineração</c:v>
                </c:pt>
              </c:strCache>
            </c:strRef>
          </c:cat>
          <c:val>
            <c:numRef>
              <c:f>'Dados Ambientais'!$K$406:$L$406</c:f>
              <c:numCache>
                <c:formatCode>General</c:formatCode>
                <c:ptCount val="2"/>
                <c:pt idx="0">
                  <c:v>639517.88</c:v>
                </c:pt>
                <c:pt idx="1">
                  <c:v>11096444.26</c:v>
                </c:pt>
              </c:numCache>
            </c:numRef>
          </c:val>
          <c:extLst>
            <c:ext xmlns:c16="http://schemas.microsoft.com/office/drawing/2014/chart" uri="{C3380CC4-5D6E-409C-BE32-E72D297353CC}">
              <c16:uniqueId val="{00000001-6FFE-464D-9676-D5B2EA9038B4}"/>
            </c:ext>
          </c:extLst>
        </c:ser>
        <c:ser>
          <c:idx val="2"/>
          <c:order val="2"/>
          <c:tx>
            <c:strRef>
              <c:f>'Dados Ambientais'!$J$407</c:f>
              <c:strCache>
                <c:ptCount val="1"/>
                <c:pt idx="0">
                  <c:v>Quantidade de resíduos mínero-metalúrgicos não perigosos (Estéril)</c:v>
                </c:pt>
              </c:strCache>
            </c:strRef>
          </c:tx>
          <c:spPr>
            <a:solidFill>
              <a:schemeClr val="tx1">
                <a:lumMod val="50000"/>
                <a:lumOff val="50000"/>
              </a:schemeClr>
            </a:solidFill>
            <a:ln>
              <a:noFill/>
            </a:ln>
            <a:effectLst/>
          </c:spPr>
          <c:invertIfNegative val="0"/>
          <c:cat>
            <c:strRef>
              <c:f>'Dados Ambientais'!$K$404:$L$404</c:f>
              <c:strCache>
                <c:ptCount val="2"/>
                <c:pt idx="0">
                  <c:v>Metalurgia</c:v>
                </c:pt>
                <c:pt idx="1">
                  <c:v>Mineração</c:v>
                </c:pt>
              </c:strCache>
            </c:strRef>
          </c:cat>
          <c:val>
            <c:numRef>
              <c:f>'Dados Ambientais'!$K$407:$L$407</c:f>
              <c:numCache>
                <c:formatCode>General</c:formatCode>
                <c:ptCount val="2"/>
                <c:pt idx="0">
                  <c:v>0</c:v>
                </c:pt>
                <c:pt idx="1">
                  <c:v>886194</c:v>
                </c:pt>
              </c:numCache>
            </c:numRef>
          </c:val>
          <c:extLst>
            <c:ext xmlns:c16="http://schemas.microsoft.com/office/drawing/2014/chart" uri="{C3380CC4-5D6E-409C-BE32-E72D297353CC}">
              <c16:uniqueId val="{00000002-6FFE-464D-9676-D5B2EA9038B4}"/>
            </c:ext>
          </c:extLst>
        </c:ser>
        <c:ser>
          <c:idx val="3"/>
          <c:order val="3"/>
          <c:tx>
            <c:strRef>
              <c:f>'Dados Ambientais'!$J$408</c:f>
              <c:strCache>
                <c:ptCount val="1"/>
                <c:pt idx="0">
                  <c:v>Quantidade de resíduos mínero-metalúrgicos não perigosos (Rejeito)</c:v>
                </c:pt>
              </c:strCache>
            </c:strRef>
          </c:tx>
          <c:spPr>
            <a:solidFill>
              <a:schemeClr val="accent2">
                <a:lumMod val="60000"/>
                <a:lumOff val="40000"/>
              </a:schemeClr>
            </a:solidFill>
            <a:ln>
              <a:noFill/>
            </a:ln>
            <a:effectLst/>
          </c:spPr>
          <c:invertIfNegative val="0"/>
          <c:cat>
            <c:strRef>
              <c:f>'Dados Ambientais'!$K$404:$L$404</c:f>
              <c:strCache>
                <c:ptCount val="2"/>
                <c:pt idx="0">
                  <c:v>Metalurgia</c:v>
                </c:pt>
                <c:pt idx="1">
                  <c:v>Mineração</c:v>
                </c:pt>
              </c:strCache>
            </c:strRef>
          </c:cat>
          <c:val>
            <c:numRef>
              <c:f>'Dados Ambientais'!$K$408:$L$408</c:f>
              <c:numCache>
                <c:formatCode>General</c:formatCode>
                <c:ptCount val="2"/>
                <c:pt idx="0">
                  <c:v>0</c:v>
                </c:pt>
                <c:pt idx="1">
                  <c:v>1207235</c:v>
                </c:pt>
              </c:numCache>
            </c:numRef>
          </c:val>
          <c:extLst>
            <c:ext xmlns:c16="http://schemas.microsoft.com/office/drawing/2014/chart" uri="{C3380CC4-5D6E-409C-BE32-E72D297353CC}">
              <c16:uniqueId val="{00000003-6FFE-464D-9676-D5B2EA9038B4}"/>
            </c:ext>
          </c:extLst>
        </c:ser>
        <c:dLbls>
          <c:showLegendKey val="0"/>
          <c:showVal val="0"/>
          <c:showCatName val="0"/>
          <c:showSerName val="0"/>
          <c:showPercent val="0"/>
          <c:showBubbleSize val="0"/>
        </c:dLbls>
        <c:gapWidth val="182"/>
        <c:axId val="874921104"/>
        <c:axId val="874917264"/>
      </c:barChart>
      <c:catAx>
        <c:axId val="874921104"/>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pt-BR"/>
          </a:p>
        </c:txPr>
        <c:crossAx val="874917264"/>
        <c:crosses val="autoZero"/>
        <c:auto val="1"/>
        <c:lblAlgn val="ctr"/>
        <c:lblOffset val="100"/>
        <c:noMultiLvlLbl val="0"/>
      </c:catAx>
      <c:valAx>
        <c:axId val="8749172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874921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Porporção</a:t>
            </a:r>
            <a:r>
              <a:rPr lang="pt-BR" baseline="0"/>
              <a:t> entre Rejeitos Reciclados, reutilizados ou remanufaturados </a:t>
            </a:r>
            <a:endParaRPr lang="pt-B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percentStacked"/>
        <c:varyColors val="0"/>
        <c:ser>
          <c:idx val="0"/>
          <c:order val="0"/>
          <c:tx>
            <c:strRef>
              <c:f>'Dados Ambientais'!$J$414</c:f>
              <c:strCache>
                <c:ptCount val="1"/>
                <c:pt idx="0">
                  <c:v>Rejeitos Gerados</c:v>
                </c:pt>
              </c:strCache>
            </c:strRef>
          </c:tx>
          <c:spPr>
            <a:solidFill>
              <a:schemeClr val="tx1">
                <a:lumMod val="75000"/>
                <a:lumOff val="25000"/>
              </a:schemeClr>
            </a:solidFill>
            <a:ln>
              <a:noFill/>
            </a:ln>
            <a:effectLst/>
          </c:spPr>
          <c:invertIfNegative val="0"/>
          <c:cat>
            <c:strRef>
              <c:f>'Dados Ambientais'!$K$413:$L$413</c:f>
              <c:strCache>
                <c:ptCount val="2"/>
                <c:pt idx="0">
                  <c:v>Perigosos</c:v>
                </c:pt>
                <c:pt idx="1">
                  <c:v>Não Perigosos</c:v>
                </c:pt>
              </c:strCache>
            </c:strRef>
          </c:cat>
          <c:val>
            <c:numRef>
              <c:f>'Dados Ambientais'!$K$414:$L$414</c:f>
              <c:numCache>
                <c:formatCode>General</c:formatCode>
                <c:ptCount val="2"/>
                <c:pt idx="0">
                  <c:v>11735962.139999999</c:v>
                </c:pt>
                <c:pt idx="1">
                  <c:v>1207235</c:v>
                </c:pt>
              </c:numCache>
            </c:numRef>
          </c:val>
          <c:extLst>
            <c:ext xmlns:c16="http://schemas.microsoft.com/office/drawing/2014/chart" uri="{C3380CC4-5D6E-409C-BE32-E72D297353CC}">
              <c16:uniqueId val="{00000000-83E3-41CC-907A-BB099BC05C5E}"/>
            </c:ext>
          </c:extLst>
        </c:ser>
        <c:ser>
          <c:idx val="1"/>
          <c:order val="1"/>
          <c:tx>
            <c:strRef>
              <c:f>'Dados Ambientais'!$J$415</c:f>
              <c:strCache>
                <c:ptCount val="1"/>
                <c:pt idx="0">
                  <c:v>Rejeitos Reciclados, reutilizados ou remanufaturados </c:v>
                </c:pt>
              </c:strCache>
            </c:strRef>
          </c:tx>
          <c:spPr>
            <a:solidFill>
              <a:schemeClr val="accent2"/>
            </a:solidFill>
            <a:ln>
              <a:noFill/>
            </a:ln>
            <a:effectLst/>
          </c:spPr>
          <c:invertIfNegative val="0"/>
          <c:cat>
            <c:strRef>
              <c:f>'Dados Ambientais'!$K$413:$L$413</c:f>
              <c:strCache>
                <c:ptCount val="2"/>
                <c:pt idx="0">
                  <c:v>Perigosos</c:v>
                </c:pt>
                <c:pt idx="1">
                  <c:v>Não Perigosos</c:v>
                </c:pt>
              </c:strCache>
            </c:strRef>
          </c:cat>
          <c:val>
            <c:numRef>
              <c:f>'Dados Ambientais'!$K$415:$L$415</c:f>
              <c:numCache>
                <c:formatCode>General</c:formatCode>
                <c:ptCount val="2"/>
                <c:pt idx="0">
                  <c:v>2938860.02</c:v>
                </c:pt>
                <c:pt idx="1">
                  <c:v>201113</c:v>
                </c:pt>
              </c:numCache>
            </c:numRef>
          </c:val>
          <c:extLst>
            <c:ext xmlns:c16="http://schemas.microsoft.com/office/drawing/2014/chart" uri="{C3380CC4-5D6E-409C-BE32-E72D297353CC}">
              <c16:uniqueId val="{00000001-83E3-41CC-907A-BB099BC05C5E}"/>
            </c:ext>
          </c:extLst>
        </c:ser>
        <c:dLbls>
          <c:showLegendKey val="0"/>
          <c:showVal val="0"/>
          <c:showCatName val="0"/>
          <c:showSerName val="0"/>
          <c:showPercent val="0"/>
          <c:showBubbleSize val="0"/>
        </c:dLbls>
        <c:gapWidth val="150"/>
        <c:overlap val="100"/>
        <c:axId val="1012393216"/>
        <c:axId val="1012404256"/>
        <c:extLst>
          <c:ext xmlns:c15="http://schemas.microsoft.com/office/drawing/2012/chart" uri="{02D57815-91ED-43cb-92C2-25804820EDAC}">
            <c15:filteredBarSeries>
              <c15:ser>
                <c:idx val="2"/>
                <c:order val="2"/>
                <c:tx>
                  <c:strRef>
                    <c:extLst>
                      <c:ext uri="{02D57815-91ED-43cb-92C2-25804820EDAC}">
                        <c15:formulaRef>
                          <c15:sqref>'Dados Ambientais'!$J$416</c15:sqref>
                        </c15:formulaRef>
                      </c:ext>
                    </c:extLst>
                    <c:strCache>
                      <c:ptCount val="1"/>
                    </c:strCache>
                  </c:strRef>
                </c:tx>
                <c:spPr>
                  <a:solidFill>
                    <a:schemeClr val="accent3"/>
                  </a:solidFill>
                  <a:ln>
                    <a:noFill/>
                  </a:ln>
                  <a:effectLst/>
                </c:spPr>
                <c:invertIfNegative val="0"/>
                <c:cat>
                  <c:strRef>
                    <c:extLst>
                      <c:ext uri="{02D57815-91ED-43cb-92C2-25804820EDAC}">
                        <c15:formulaRef>
                          <c15:sqref>'Dados Ambientais'!$K$413:$L$413</c15:sqref>
                        </c15:formulaRef>
                      </c:ext>
                    </c:extLst>
                    <c:strCache>
                      <c:ptCount val="2"/>
                      <c:pt idx="0">
                        <c:v>Perigosos</c:v>
                      </c:pt>
                      <c:pt idx="1">
                        <c:v>Não Perigosos</c:v>
                      </c:pt>
                    </c:strCache>
                  </c:strRef>
                </c:cat>
                <c:val>
                  <c:numRef>
                    <c:extLst>
                      <c:ext uri="{02D57815-91ED-43cb-92C2-25804820EDAC}">
                        <c15:formulaRef>
                          <c15:sqref>'Dados Ambientais'!$K$416:$L$416</c15:sqref>
                        </c15:formulaRef>
                      </c:ext>
                    </c:extLst>
                    <c:numCache>
                      <c:formatCode>General</c:formatCode>
                      <c:ptCount val="2"/>
                    </c:numCache>
                  </c:numRef>
                </c:val>
                <c:extLst>
                  <c:ext xmlns:c16="http://schemas.microsoft.com/office/drawing/2014/chart" uri="{C3380CC4-5D6E-409C-BE32-E72D297353CC}">
                    <c16:uniqueId val="{00000002-83E3-41CC-907A-BB099BC05C5E}"/>
                  </c:ext>
                </c:extLst>
              </c15:ser>
            </c15:filteredBarSeries>
          </c:ext>
        </c:extLst>
      </c:barChart>
      <c:catAx>
        <c:axId val="10123932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pt-BR"/>
          </a:p>
        </c:txPr>
        <c:crossAx val="1012404256"/>
        <c:crosses val="autoZero"/>
        <c:auto val="1"/>
        <c:lblAlgn val="ctr"/>
        <c:lblOffset val="100"/>
        <c:noMultiLvlLbl val="0"/>
      </c:catAx>
      <c:valAx>
        <c:axId val="101240425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0123932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Taxa</a:t>
            </a:r>
            <a:r>
              <a:rPr lang="pt-BR" baseline="0"/>
              <a:t> de Rotatividade por Região</a:t>
            </a:r>
            <a:endParaRPr lang="pt-B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bar"/>
        <c:grouping val="clustered"/>
        <c:varyColors val="0"/>
        <c:ser>
          <c:idx val="3"/>
          <c:order val="3"/>
          <c:tx>
            <c:strRef>
              <c:f>'Dados Sociais'!$F$29</c:f>
              <c:strCache>
                <c:ptCount val="1"/>
                <c:pt idx="0">
                  <c:v>2022</c:v>
                </c:pt>
              </c:strCache>
            </c:strRef>
          </c:tx>
          <c:spPr>
            <a:solidFill>
              <a:schemeClr val="bg2">
                <a:lumMod val="50000"/>
              </a:schemeClr>
            </a:solidFill>
            <a:ln>
              <a:noFill/>
            </a:ln>
            <a:effectLst/>
          </c:spPr>
          <c:invertIfNegative val="0"/>
          <c:cat>
            <c:strRef>
              <c:f>'Dados Sociais'!$B$30:$B$33</c:f>
              <c:strCache>
                <c:ptCount val="4"/>
                <c:pt idx="0">
                  <c:v>Região Sudeste (%)</c:v>
                </c:pt>
                <c:pt idx="1">
                  <c:v>Região Centro-Oeste (%)</c:v>
                </c:pt>
                <c:pt idx="2">
                  <c:v>Região Norte (%)</c:v>
                </c:pt>
                <c:pt idx="3">
                  <c:v>Exterior (%)</c:v>
                </c:pt>
              </c:strCache>
            </c:strRef>
          </c:cat>
          <c:val>
            <c:numRef>
              <c:f>'Dados Sociais'!$F$30:$F$33</c:f>
              <c:numCache>
                <c:formatCode>0%</c:formatCode>
                <c:ptCount val="4"/>
                <c:pt idx="0">
                  <c:v>9.2465753424657529E-2</c:v>
                </c:pt>
                <c:pt idx="1">
                  <c:v>2.9109589041095889E-2</c:v>
                </c:pt>
                <c:pt idx="2">
                  <c:v>0</c:v>
                </c:pt>
                <c:pt idx="3">
                  <c:v>5.1883561643835618E-2</c:v>
                </c:pt>
              </c:numCache>
            </c:numRef>
          </c:val>
          <c:extLst>
            <c:ext xmlns:c16="http://schemas.microsoft.com/office/drawing/2014/chart" uri="{C3380CC4-5D6E-409C-BE32-E72D297353CC}">
              <c16:uniqueId val="{00000003-E1B5-4C80-B58B-9F1983BF6627}"/>
            </c:ext>
          </c:extLst>
        </c:ser>
        <c:ser>
          <c:idx val="4"/>
          <c:order val="4"/>
          <c:tx>
            <c:strRef>
              <c:f>'Dados Sociais'!$G$29</c:f>
              <c:strCache>
                <c:ptCount val="1"/>
                <c:pt idx="0">
                  <c:v>2023</c:v>
                </c:pt>
              </c:strCache>
            </c:strRef>
          </c:tx>
          <c:spPr>
            <a:solidFill>
              <a:schemeClr val="accent5"/>
            </a:solidFill>
            <a:ln>
              <a:noFill/>
            </a:ln>
            <a:effectLst/>
          </c:spPr>
          <c:invertIfNegative val="0"/>
          <c:cat>
            <c:strRef>
              <c:f>'Dados Sociais'!$B$30:$B$33</c:f>
              <c:strCache>
                <c:ptCount val="4"/>
                <c:pt idx="0">
                  <c:v>Região Sudeste (%)</c:v>
                </c:pt>
                <c:pt idx="1">
                  <c:v>Região Centro-Oeste (%)</c:v>
                </c:pt>
                <c:pt idx="2">
                  <c:v>Região Norte (%)</c:v>
                </c:pt>
                <c:pt idx="3">
                  <c:v>Exterior (%)</c:v>
                </c:pt>
              </c:strCache>
            </c:strRef>
          </c:cat>
          <c:val>
            <c:numRef>
              <c:f>'Dados Sociais'!$G$30:$G$33</c:f>
              <c:numCache>
                <c:formatCode>0%</c:formatCode>
                <c:ptCount val="4"/>
                <c:pt idx="0">
                  <c:v>6.2233285917496446E-2</c:v>
                </c:pt>
                <c:pt idx="1">
                  <c:v>0</c:v>
                </c:pt>
                <c:pt idx="2">
                  <c:v>3.2361308677098154E-2</c:v>
                </c:pt>
                <c:pt idx="3">
                  <c:v>4.4452347083926029E-2</c:v>
                </c:pt>
              </c:numCache>
            </c:numRef>
          </c:val>
          <c:extLst>
            <c:ext xmlns:c16="http://schemas.microsoft.com/office/drawing/2014/chart" uri="{C3380CC4-5D6E-409C-BE32-E72D297353CC}">
              <c16:uniqueId val="{00000004-E1B5-4C80-B58B-9F1983BF6627}"/>
            </c:ext>
          </c:extLst>
        </c:ser>
        <c:ser>
          <c:idx val="5"/>
          <c:order val="5"/>
          <c:tx>
            <c:strRef>
              <c:f>'Dados Sociais'!$H$29</c:f>
              <c:strCache>
                <c:ptCount val="1"/>
                <c:pt idx="0">
                  <c:v>2024</c:v>
                </c:pt>
              </c:strCache>
            </c:strRef>
          </c:tx>
          <c:spPr>
            <a:solidFill>
              <a:schemeClr val="accent2"/>
            </a:solidFill>
            <a:ln>
              <a:noFill/>
            </a:ln>
            <a:effectLst/>
          </c:spPr>
          <c:invertIfNegative val="0"/>
          <c:cat>
            <c:strRef>
              <c:f>'Dados Sociais'!$B$30:$B$33</c:f>
              <c:strCache>
                <c:ptCount val="4"/>
                <c:pt idx="0">
                  <c:v>Região Sudeste (%)</c:v>
                </c:pt>
                <c:pt idx="1">
                  <c:v>Região Centro-Oeste (%)</c:v>
                </c:pt>
                <c:pt idx="2">
                  <c:v>Região Norte (%)</c:v>
                </c:pt>
                <c:pt idx="3">
                  <c:v>Exterior (%)</c:v>
                </c:pt>
              </c:strCache>
            </c:strRef>
          </c:cat>
          <c:val>
            <c:numRef>
              <c:f>'Dados Sociais'!$H$30:$H$33</c:f>
              <c:numCache>
                <c:formatCode>0%</c:formatCode>
                <c:ptCount val="4"/>
                <c:pt idx="0">
                  <c:v>0.13447619047619047</c:v>
                </c:pt>
                <c:pt idx="1">
                  <c:v>0</c:v>
                </c:pt>
                <c:pt idx="2">
                  <c:v>4.3809523809523812E-2</c:v>
                </c:pt>
                <c:pt idx="3">
                  <c:v>0.06</c:v>
                </c:pt>
              </c:numCache>
            </c:numRef>
          </c:val>
          <c:extLst>
            <c:ext xmlns:c16="http://schemas.microsoft.com/office/drawing/2014/chart" uri="{C3380CC4-5D6E-409C-BE32-E72D297353CC}">
              <c16:uniqueId val="{00000005-E1B5-4C80-B58B-9F1983BF6627}"/>
            </c:ext>
          </c:extLst>
        </c:ser>
        <c:dLbls>
          <c:showLegendKey val="0"/>
          <c:showVal val="0"/>
          <c:showCatName val="0"/>
          <c:showSerName val="0"/>
          <c:showPercent val="0"/>
          <c:showBubbleSize val="0"/>
        </c:dLbls>
        <c:gapWidth val="182"/>
        <c:axId val="1739832863"/>
        <c:axId val="1546094575"/>
        <c:extLst>
          <c:ext xmlns:c15="http://schemas.microsoft.com/office/drawing/2012/chart" uri="{02D57815-91ED-43cb-92C2-25804820EDAC}">
            <c15:filteredBarSeries>
              <c15:ser>
                <c:idx val="0"/>
                <c:order val="0"/>
                <c:tx>
                  <c:strRef>
                    <c:extLst>
                      <c:ext uri="{02D57815-91ED-43cb-92C2-25804820EDAC}">
                        <c15:formulaRef>
                          <c15:sqref>'Dados Sociais'!$C$29</c15:sqref>
                        </c15:formulaRef>
                      </c:ext>
                    </c:extLst>
                    <c:strCache>
                      <c:ptCount val="1"/>
                    </c:strCache>
                  </c:strRef>
                </c:tx>
                <c:spPr>
                  <a:solidFill>
                    <a:schemeClr val="accent1"/>
                  </a:solidFill>
                  <a:ln>
                    <a:noFill/>
                  </a:ln>
                  <a:effectLst/>
                </c:spPr>
                <c:invertIfNegative val="0"/>
                <c:cat>
                  <c:strRef>
                    <c:extLst>
                      <c:ext uri="{02D57815-91ED-43cb-92C2-25804820EDAC}">
                        <c15:formulaRef>
                          <c15:sqref>'Dados Sociais'!$B$30:$B$33</c15:sqref>
                        </c15:formulaRef>
                      </c:ext>
                    </c:extLst>
                    <c:strCache>
                      <c:ptCount val="4"/>
                      <c:pt idx="0">
                        <c:v>Região Sudeste (%)</c:v>
                      </c:pt>
                      <c:pt idx="1">
                        <c:v>Região Centro-Oeste (%)</c:v>
                      </c:pt>
                      <c:pt idx="2">
                        <c:v>Região Norte (%)</c:v>
                      </c:pt>
                      <c:pt idx="3">
                        <c:v>Exterior (%)</c:v>
                      </c:pt>
                    </c:strCache>
                  </c:strRef>
                </c:cat>
                <c:val>
                  <c:numRef>
                    <c:extLst>
                      <c:ext uri="{02D57815-91ED-43cb-92C2-25804820EDAC}">
                        <c15:formulaRef>
                          <c15:sqref>'Dados Sociais'!$C$30:$C$33</c15:sqref>
                        </c15:formulaRef>
                      </c:ext>
                    </c:extLst>
                    <c:numCache>
                      <c:formatCode>General</c:formatCode>
                      <c:ptCount val="4"/>
                    </c:numCache>
                  </c:numRef>
                </c:val>
                <c:extLst>
                  <c:ext xmlns:c16="http://schemas.microsoft.com/office/drawing/2014/chart" uri="{C3380CC4-5D6E-409C-BE32-E72D297353CC}">
                    <c16:uniqueId val="{00000000-E1B5-4C80-B58B-9F1983BF6627}"/>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'Dados Sociais'!$D$29</c15:sqref>
                        </c15:formulaRef>
                      </c:ext>
                    </c:extLst>
                    <c:strCache>
                      <c:ptCount val="1"/>
                    </c:strCache>
                  </c:strRef>
                </c:tx>
                <c:spPr>
                  <a:solidFill>
                    <a:schemeClr val="accent2"/>
                  </a:solidFill>
                  <a:ln>
                    <a:noFill/>
                  </a:ln>
                  <a:effectLst/>
                </c:spPr>
                <c:invertIfNegative val="0"/>
                <c:cat>
                  <c:strRef>
                    <c:extLst xmlns:c15="http://schemas.microsoft.com/office/drawing/2012/chart">
                      <c:ext xmlns:c15="http://schemas.microsoft.com/office/drawing/2012/chart" uri="{02D57815-91ED-43cb-92C2-25804820EDAC}">
                        <c15:formulaRef>
                          <c15:sqref>'Dados Sociais'!$B$30:$B$33</c15:sqref>
                        </c15:formulaRef>
                      </c:ext>
                    </c:extLst>
                    <c:strCache>
                      <c:ptCount val="4"/>
                      <c:pt idx="0">
                        <c:v>Região Sudeste (%)</c:v>
                      </c:pt>
                      <c:pt idx="1">
                        <c:v>Região Centro-Oeste (%)</c:v>
                      </c:pt>
                      <c:pt idx="2">
                        <c:v>Região Norte (%)</c:v>
                      </c:pt>
                      <c:pt idx="3">
                        <c:v>Exterior (%)</c:v>
                      </c:pt>
                    </c:strCache>
                  </c:strRef>
                </c:cat>
                <c:val>
                  <c:numRef>
                    <c:extLst xmlns:c15="http://schemas.microsoft.com/office/drawing/2012/chart">
                      <c:ext xmlns:c15="http://schemas.microsoft.com/office/drawing/2012/chart" uri="{02D57815-91ED-43cb-92C2-25804820EDAC}">
                        <c15:formulaRef>
                          <c15:sqref>'Dados Sociais'!$D$30:$D$33</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01-E1B5-4C80-B58B-9F1983BF6627}"/>
                  </c:ext>
                </c:extLst>
              </c15:ser>
            </c15:filteredBarSeries>
            <c15:filteredBarSeries>
              <c15:ser>
                <c:idx val="2"/>
                <c:order val="2"/>
                <c:tx>
                  <c:strRef>
                    <c:extLst xmlns:c15="http://schemas.microsoft.com/office/drawing/2012/chart">
                      <c:ext xmlns:c15="http://schemas.microsoft.com/office/drawing/2012/chart" uri="{02D57815-91ED-43cb-92C2-25804820EDAC}">
                        <c15:formulaRef>
                          <c15:sqref>'Dados Sociais'!$E$29</c15:sqref>
                        </c15:formulaRef>
                      </c:ext>
                    </c:extLst>
                    <c:strCache>
                      <c:ptCount val="1"/>
                    </c:strCache>
                  </c:strRef>
                </c:tx>
                <c:spPr>
                  <a:solidFill>
                    <a:schemeClr val="accent3"/>
                  </a:solidFill>
                  <a:ln>
                    <a:noFill/>
                  </a:ln>
                  <a:effectLst/>
                </c:spPr>
                <c:invertIfNegative val="0"/>
                <c:cat>
                  <c:strRef>
                    <c:extLst xmlns:c15="http://schemas.microsoft.com/office/drawing/2012/chart">
                      <c:ext xmlns:c15="http://schemas.microsoft.com/office/drawing/2012/chart" uri="{02D57815-91ED-43cb-92C2-25804820EDAC}">
                        <c15:formulaRef>
                          <c15:sqref>'Dados Sociais'!$B$30:$B$33</c15:sqref>
                        </c15:formulaRef>
                      </c:ext>
                    </c:extLst>
                    <c:strCache>
                      <c:ptCount val="4"/>
                      <c:pt idx="0">
                        <c:v>Região Sudeste (%)</c:v>
                      </c:pt>
                      <c:pt idx="1">
                        <c:v>Região Centro-Oeste (%)</c:v>
                      </c:pt>
                      <c:pt idx="2">
                        <c:v>Região Norte (%)</c:v>
                      </c:pt>
                      <c:pt idx="3">
                        <c:v>Exterior (%)</c:v>
                      </c:pt>
                    </c:strCache>
                  </c:strRef>
                </c:cat>
                <c:val>
                  <c:numRef>
                    <c:extLst xmlns:c15="http://schemas.microsoft.com/office/drawing/2012/chart">
                      <c:ext xmlns:c15="http://schemas.microsoft.com/office/drawing/2012/chart" uri="{02D57815-91ED-43cb-92C2-25804820EDAC}">
                        <c15:formulaRef>
                          <c15:sqref>'Dados Sociais'!$E$30:$E$33</c15:sqref>
                        </c15:formulaRef>
                      </c:ext>
                    </c:extLst>
                    <c:numCache>
                      <c:formatCode>General</c:formatCode>
                      <c:ptCount val="4"/>
                    </c:numCache>
                  </c:numRef>
                </c:val>
                <c:extLst xmlns:c15="http://schemas.microsoft.com/office/drawing/2012/chart">
                  <c:ext xmlns:c16="http://schemas.microsoft.com/office/drawing/2014/chart" uri="{C3380CC4-5D6E-409C-BE32-E72D297353CC}">
                    <c16:uniqueId val="{00000002-E1B5-4C80-B58B-9F1983BF6627}"/>
                  </c:ext>
                </c:extLst>
              </c15:ser>
            </c15:filteredBarSeries>
          </c:ext>
        </c:extLst>
      </c:barChart>
      <c:catAx>
        <c:axId val="173983286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546094575"/>
        <c:crosses val="autoZero"/>
        <c:auto val="1"/>
        <c:lblAlgn val="ctr"/>
        <c:lblOffset val="100"/>
        <c:noMultiLvlLbl val="0"/>
      </c:catAx>
      <c:valAx>
        <c:axId val="1546094575"/>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7398328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Taxa de Frequencia de Acidentes - Colaboradores</a:t>
            </a:r>
            <a:r>
              <a:rPr lang="pt-BR" baseline="0"/>
              <a:t> Próprios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Sociais'!$B$152</c:f>
              <c:strCache>
                <c:ptCount val="1"/>
                <c:pt idx="0">
                  <c:v>Mineração</c:v>
                </c:pt>
              </c:strCache>
            </c:strRef>
          </c:tx>
          <c:spPr>
            <a:solidFill>
              <a:schemeClr val="bg2">
                <a:lumMod val="25000"/>
              </a:schemeClr>
            </a:solidFill>
            <a:ln>
              <a:noFill/>
            </a:ln>
            <a:effectLst/>
          </c:spPr>
          <c:invertIfNegative val="0"/>
          <c:cat>
            <c:strRef>
              <c:f>'Dados Sociais'!$C$150:$F$151</c:f>
              <c:strCache>
                <c:ptCount val="4"/>
                <c:pt idx="0">
                  <c:v>2021</c:v>
                </c:pt>
                <c:pt idx="1">
                  <c:v>2022</c:v>
                </c:pt>
                <c:pt idx="2">
                  <c:v>2023</c:v>
                </c:pt>
                <c:pt idx="3">
                  <c:v>2024</c:v>
                </c:pt>
              </c:strCache>
            </c:strRef>
          </c:cat>
          <c:val>
            <c:numRef>
              <c:f>'Dados Sociais'!$C$152:$F$152</c:f>
              <c:numCache>
                <c:formatCode>0.00</c:formatCode>
                <c:ptCount val="4"/>
                <c:pt idx="0">
                  <c:v>3.2651520605803253</c:v>
                </c:pt>
                <c:pt idx="1">
                  <c:v>2.7688443322767147</c:v>
                </c:pt>
                <c:pt idx="2">
                  <c:v>2.6789700764400401</c:v>
                </c:pt>
                <c:pt idx="3">
                  <c:v>4.0090300538369785</c:v>
                </c:pt>
              </c:numCache>
            </c:numRef>
          </c:val>
          <c:extLst>
            <c:ext xmlns:c16="http://schemas.microsoft.com/office/drawing/2014/chart" uri="{C3380CC4-5D6E-409C-BE32-E72D297353CC}">
              <c16:uniqueId val="{00000000-1638-4A1A-9C70-7E71D59F4987}"/>
            </c:ext>
          </c:extLst>
        </c:ser>
        <c:ser>
          <c:idx val="1"/>
          <c:order val="1"/>
          <c:tx>
            <c:strRef>
              <c:f>'Dados Sociais'!$B$153</c:f>
              <c:strCache>
                <c:ptCount val="1"/>
                <c:pt idx="0">
                  <c:v>Metalurgia </c:v>
                </c:pt>
              </c:strCache>
            </c:strRef>
          </c:tx>
          <c:spPr>
            <a:solidFill>
              <a:schemeClr val="accent2"/>
            </a:solidFill>
            <a:ln>
              <a:noFill/>
            </a:ln>
            <a:effectLst/>
          </c:spPr>
          <c:invertIfNegative val="0"/>
          <c:cat>
            <c:strRef>
              <c:f>'Dados Sociais'!$C$150:$F$151</c:f>
              <c:strCache>
                <c:ptCount val="4"/>
                <c:pt idx="0">
                  <c:v>2021</c:v>
                </c:pt>
                <c:pt idx="1">
                  <c:v>2022</c:v>
                </c:pt>
                <c:pt idx="2">
                  <c:v>2023</c:v>
                </c:pt>
                <c:pt idx="3">
                  <c:v>2024</c:v>
                </c:pt>
              </c:strCache>
            </c:strRef>
          </c:cat>
          <c:val>
            <c:numRef>
              <c:f>'Dados Sociais'!$C$153:$F$153</c:f>
              <c:numCache>
                <c:formatCode>0.00</c:formatCode>
                <c:ptCount val="4"/>
                <c:pt idx="0">
                  <c:v>0.71450870933501054</c:v>
                </c:pt>
                <c:pt idx="1">
                  <c:v>1.9863784582782744</c:v>
                </c:pt>
                <c:pt idx="2">
                  <c:v>1.8905861378531428</c:v>
                </c:pt>
                <c:pt idx="3">
                  <c:v>1.838900475800912</c:v>
                </c:pt>
              </c:numCache>
            </c:numRef>
          </c:val>
          <c:extLst>
            <c:ext xmlns:c16="http://schemas.microsoft.com/office/drawing/2014/chart" uri="{C3380CC4-5D6E-409C-BE32-E72D297353CC}">
              <c16:uniqueId val="{00000001-1638-4A1A-9C70-7E71D59F4987}"/>
            </c:ext>
          </c:extLst>
        </c:ser>
        <c:ser>
          <c:idx val="2"/>
          <c:order val="2"/>
          <c:tx>
            <c:strRef>
              <c:f>'Dados Sociais'!$B$154</c:f>
              <c:strCache>
                <c:ptCount val="1"/>
                <c:pt idx="0">
                  <c:v>Corporativo</c:v>
                </c:pt>
              </c:strCache>
            </c:strRef>
          </c:tx>
          <c:spPr>
            <a:solidFill>
              <a:srgbClr val="FFCC66"/>
            </a:solidFill>
            <a:ln>
              <a:noFill/>
            </a:ln>
            <a:effectLst/>
          </c:spPr>
          <c:invertIfNegative val="0"/>
          <c:cat>
            <c:strRef>
              <c:f>'Dados Sociais'!$C$150:$F$151</c:f>
              <c:strCache>
                <c:ptCount val="4"/>
                <c:pt idx="0">
                  <c:v>2021</c:v>
                </c:pt>
                <c:pt idx="1">
                  <c:v>2022</c:v>
                </c:pt>
                <c:pt idx="2">
                  <c:v>2023</c:v>
                </c:pt>
                <c:pt idx="3">
                  <c:v>2024</c:v>
                </c:pt>
              </c:strCache>
            </c:strRef>
          </c:cat>
          <c:val>
            <c:numRef>
              <c:f>'Dados Sociais'!$C$154:$F$154</c:f>
              <c:numCache>
                <c:formatCode>0.00</c:formatCode>
                <c:ptCount val="4"/>
                <c:pt idx="0">
                  <c:v>0</c:v>
                </c:pt>
                <c:pt idx="1">
                  <c:v>0</c:v>
                </c:pt>
                <c:pt idx="2">
                  <c:v>0.13595058666889898</c:v>
                </c:pt>
                <c:pt idx="3">
                  <c:v>0</c:v>
                </c:pt>
              </c:numCache>
            </c:numRef>
          </c:val>
          <c:extLst>
            <c:ext xmlns:c16="http://schemas.microsoft.com/office/drawing/2014/chart" uri="{C3380CC4-5D6E-409C-BE32-E72D297353CC}">
              <c16:uniqueId val="{00000002-1638-4A1A-9C70-7E71D59F4987}"/>
            </c:ext>
          </c:extLst>
        </c:ser>
        <c:ser>
          <c:idx val="3"/>
          <c:order val="3"/>
          <c:tx>
            <c:strRef>
              <c:f>'Dados Sociais'!$B$155</c:f>
              <c:strCache>
                <c:ptCount val="1"/>
                <c:pt idx="0">
                  <c:v>Projetos de Exploração</c:v>
                </c:pt>
              </c:strCache>
            </c:strRef>
          </c:tx>
          <c:spPr>
            <a:solidFill>
              <a:schemeClr val="bg2">
                <a:lumMod val="90000"/>
              </a:schemeClr>
            </a:solidFill>
            <a:ln>
              <a:noFill/>
            </a:ln>
            <a:effectLst/>
          </c:spPr>
          <c:invertIfNegative val="0"/>
          <c:cat>
            <c:strRef>
              <c:f>'Dados Sociais'!$C$150:$F$151</c:f>
              <c:strCache>
                <c:ptCount val="4"/>
                <c:pt idx="0">
                  <c:v>2021</c:v>
                </c:pt>
                <c:pt idx="1">
                  <c:v>2022</c:v>
                </c:pt>
                <c:pt idx="2">
                  <c:v>2023</c:v>
                </c:pt>
                <c:pt idx="3">
                  <c:v>2024</c:v>
                </c:pt>
              </c:strCache>
            </c:strRef>
          </c:cat>
          <c:val>
            <c:numRef>
              <c:f>'Dados Sociais'!$C$155:$F$155</c:f>
              <c:numCache>
                <c:formatCode>0.00</c:formatCode>
                <c:ptCount val="4"/>
                <c:pt idx="0">
                  <c:v>0</c:v>
                </c:pt>
                <c:pt idx="1">
                  <c:v>0</c:v>
                </c:pt>
                <c:pt idx="2">
                  <c:v>0</c:v>
                </c:pt>
                <c:pt idx="3">
                  <c:v>0</c:v>
                </c:pt>
              </c:numCache>
            </c:numRef>
          </c:val>
          <c:extLst>
            <c:ext xmlns:c16="http://schemas.microsoft.com/office/drawing/2014/chart" uri="{C3380CC4-5D6E-409C-BE32-E72D297353CC}">
              <c16:uniqueId val="{00000003-1638-4A1A-9C70-7E71D59F4987}"/>
            </c:ext>
          </c:extLst>
        </c:ser>
        <c:dLbls>
          <c:showLegendKey val="0"/>
          <c:showVal val="0"/>
          <c:showCatName val="0"/>
          <c:showSerName val="0"/>
          <c:showPercent val="0"/>
          <c:showBubbleSize val="0"/>
        </c:dLbls>
        <c:gapWidth val="219"/>
        <c:overlap val="-27"/>
        <c:axId val="405441439"/>
        <c:axId val="405441919"/>
      </c:barChart>
      <c:catAx>
        <c:axId val="4054414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5441919"/>
        <c:crosses val="autoZero"/>
        <c:auto val="1"/>
        <c:lblAlgn val="ctr"/>
        <c:lblOffset val="100"/>
        <c:noMultiLvlLbl val="0"/>
      </c:catAx>
      <c:valAx>
        <c:axId val="40544191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4054414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Taxa de Frequencia de Acidentes - Terceiros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Sociais'!$B$159</c:f>
              <c:strCache>
                <c:ptCount val="1"/>
                <c:pt idx="0">
                  <c:v>Mineração</c:v>
                </c:pt>
              </c:strCache>
            </c:strRef>
          </c:tx>
          <c:spPr>
            <a:solidFill>
              <a:schemeClr val="tx1">
                <a:lumMod val="85000"/>
                <a:lumOff val="15000"/>
              </a:schemeClr>
            </a:solidFill>
            <a:ln>
              <a:noFill/>
            </a:ln>
            <a:effectLst/>
          </c:spPr>
          <c:invertIfNegative val="0"/>
          <c:cat>
            <c:strRef>
              <c:f>'Dados Sociais'!$C$157:$F$158</c:f>
              <c:strCache>
                <c:ptCount val="4"/>
                <c:pt idx="0">
                  <c:v>2021</c:v>
                </c:pt>
                <c:pt idx="1">
                  <c:v>2022</c:v>
                </c:pt>
                <c:pt idx="2">
                  <c:v>2023</c:v>
                </c:pt>
                <c:pt idx="3">
                  <c:v>2024</c:v>
                </c:pt>
              </c:strCache>
            </c:strRef>
          </c:cat>
          <c:val>
            <c:numRef>
              <c:f>'Dados Sociais'!$C$159:$F$159</c:f>
              <c:numCache>
                <c:formatCode>0.00</c:formatCode>
                <c:ptCount val="4"/>
                <c:pt idx="0">
                  <c:v>2.1299694349018852</c:v>
                </c:pt>
                <c:pt idx="1">
                  <c:v>2.497089845251939</c:v>
                </c:pt>
                <c:pt idx="2">
                  <c:v>2.0561224428055955</c:v>
                </c:pt>
                <c:pt idx="3">
                  <c:v>2.3438891267995543</c:v>
                </c:pt>
              </c:numCache>
            </c:numRef>
          </c:val>
          <c:extLst>
            <c:ext xmlns:c16="http://schemas.microsoft.com/office/drawing/2014/chart" uri="{C3380CC4-5D6E-409C-BE32-E72D297353CC}">
              <c16:uniqueId val="{00000000-4363-45D3-9BC3-C17CFCB26CCE}"/>
            </c:ext>
          </c:extLst>
        </c:ser>
        <c:ser>
          <c:idx val="1"/>
          <c:order val="1"/>
          <c:tx>
            <c:strRef>
              <c:f>'Dados Sociais'!$B$160</c:f>
              <c:strCache>
                <c:ptCount val="1"/>
                <c:pt idx="0">
                  <c:v>Metalurgia </c:v>
                </c:pt>
              </c:strCache>
            </c:strRef>
          </c:tx>
          <c:spPr>
            <a:solidFill>
              <a:schemeClr val="accent2"/>
            </a:solidFill>
            <a:ln>
              <a:noFill/>
            </a:ln>
            <a:effectLst/>
          </c:spPr>
          <c:invertIfNegative val="0"/>
          <c:cat>
            <c:strRef>
              <c:f>'Dados Sociais'!$C$157:$F$158</c:f>
              <c:strCache>
                <c:ptCount val="4"/>
                <c:pt idx="0">
                  <c:v>2021</c:v>
                </c:pt>
                <c:pt idx="1">
                  <c:v>2022</c:v>
                </c:pt>
                <c:pt idx="2">
                  <c:v>2023</c:v>
                </c:pt>
                <c:pt idx="3">
                  <c:v>2024</c:v>
                </c:pt>
              </c:strCache>
            </c:strRef>
          </c:cat>
          <c:val>
            <c:numRef>
              <c:f>'Dados Sociais'!$C$160:$F$160</c:f>
              <c:numCache>
                <c:formatCode>0.00</c:formatCode>
                <c:ptCount val="4"/>
                <c:pt idx="0">
                  <c:v>0.63668516655943608</c:v>
                </c:pt>
                <c:pt idx="1">
                  <c:v>1.1741456348367976</c:v>
                </c:pt>
                <c:pt idx="2">
                  <c:v>1.2614864156753332</c:v>
                </c:pt>
                <c:pt idx="3">
                  <c:v>1.8643987331208327</c:v>
                </c:pt>
              </c:numCache>
            </c:numRef>
          </c:val>
          <c:extLst>
            <c:ext xmlns:c16="http://schemas.microsoft.com/office/drawing/2014/chart" uri="{C3380CC4-5D6E-409C-BE32-E72D297353CC}">
              <c16:uniqueId val="{00000001-4363-45D3-9BC3-C17CFCB26CCE}"/>
            </c:ext>
          </c:extLst>
        </c:ser>
        <c:ser>
          <c:idx val="2"/>
          <c:order val="2"/>
          <c:tx>
            <c:strRef>
              <c:f>'Dados Sociais'!$B$161</c:f>
              <c:strCache>
                <c:ptCount val="1"/>
                <c:pt idx="0">
                  <c:v>Corporativo</c:v>
                </c:pt>
              </c:strCache>
            </c:strRef>
          </c:tx>
          <c:spPr>
            <a:solidFill>
              <a:srgbClr val="FFCC66"/>
            </a:solidFill>
            <a:ln>
              <a:noFill/>
            </a:ln>
            <a:effectLst/>
          </c:spPr>
          <c:invertIfNegative val="0"/>
          <c:cat>
            <c:strRef>
              <c:f>'Dados Sociais'!$C$157:$F$158</c:f>
              <c:strCache>
                <c:ptCount val="4"/>
                <c:pt idx="0">
                  <c:v>2021</c:v>
                </c:pt>
                <c:pt idx="1">
                  <c:v>2022</c:v>
                </c:pt>
                <c:pt idx="2">
                  <c:v>2023</c:v>
                </c:pt>
                <c:pt idx="3">
                  <c:v>2024</c:v>
                </c:pt>
              </c:strCache>
            </c:strRef>
          </c:cat>
          <c:val>
            <c:numRef>
              <c:f>'Dados Sociais'!$C$161:$F$161</c:f>
              <c:numCache>
                <c:formatCode>0.00</c:formatCode>
                <c:ptCount val="4"/>
                <c:pt idx="0">
                  <c:v>0</c:v>
                </c:pt>
                <c:pt idx="1">
                  <c:v>0</c:v>
                </c:pt>
                <c:pt idx="2">
                  <c:v>9.9907900701001986E-2</c:v>
                </c:pt>
                <c:pt idx="3">
                  <c:v>3.6767409368335908</c:v>
                </c:pt>
              </c:numCache>
            </c:numRef>
          </c:val>
          <c:extLst>
            <c:ext xmlns:c16="http://schemas.microsoft.com/office/drawing/2014/chart" uri="{C3380CC4-5D6E-409C-BE32-E72D297353CC}">
              <c16:uniqueId val="{00000002-4363-45D3-9BC3-C17CFCB26CCE}"/>
            </c:ext>
          </c:extLst>
        </c:ser>
        <c:ser>
          <c:idx val="3"/>
          <c:order val="3"/>
          <c:tx>
            <c:strRef>
              <c:f>'Dados Sociais'!$B$162</c:f>
              <c:strCache>
                <c:ptCount val="1"/>
                <c:pt idx="0">
                  <c:v>Projetos de Exploração</c:v>
                </c:pt>
              </c:strCache>
            </c:strRef>
          </c:tx>
          <c:spPr>
            <a:solidFill>
              <a:schemeClr val="bg2">
                <a:lumMod val="90000"/>
              </a:schemeClr>
            </a:solidFill>
            <a:ln>
              <a:noFill/>
            </a:ln>
            <a:effectLst/>
          </c:spPr>
          <c:invertIfNegative val="0"/>
          <c:cat>
            <c:strRef>
              <c:f>'Dados Sociais'!$C$157:$F$158</c:f>
              <c:strCache>
                <c:ptCount val="4"/>
                <c:pt idx="0">
                  <c:v>2021</c:v>
                </c:pt>
                <c:pt idx="1">
                  <c:v>2022</c:v>
                </c:pt>
                <c:pt idx="2">
                  <c:v>2023</c:v>
                </c:pt>
                <c:pt idx="3">
                  <c:v>2024</c:v>
                </c:pt>
              </c:strCache>
            </c:strRef>
          </c:cat>
          <c:val>
            <c:numRef>
              <c:f>'Dados Sociais'!$C$162:$F$162</c:f>
              <c:numCache>
                <c:formatCode>0.00</c:formatCode>
                <c:ptCount val="4"/>
                <c:pt idx="0">
                  <c:v>4.3674072624741882</c:v>
                </c:pt>
                <c:pt idx="1">
                  <c:v>1.5915495087284555</c:v>
                </c:pt>
                <c:pt idx="2">
                  <c:v>4.5510357702309472</c:v>
                </c:pt>
                <c:pt idx="3">
                  <c:v>3.0495902097907641</c:v>
                </c:pt>
              </c:numCache>
            </c:numRef>
          </c:val>
          <c:extLst>
            <c:ext xmlns:c16="http://schemas.microsoft.com/office/drawing/2014/chart" uri="{C3380CC4-5D6E-409C-BE32-E72D297353CC}">
              <c16:uniqueId val="{00000003-4363-45D3-9BC3-C17CFCB26CCE}"/>
            </c:ext>
          </c:extLst>
        </c:ser>
        <c:dLbls>
          <c:showLegendKey val="0"/>
          <c:showVal val="0"/>
          <c:showCatName val="0"/>
          <c:showSerName val="0"/>
          <c:showPercent val="0"/>
          <c:showBubbleSize val="0"/>
        </c:dLbls>
        <c:gapWidth val="219"/>
        <c:overlap val="-27"/>
        <c:axId val="2088295920"/>
        <c:axId val="2088295440"/>
      </c:barChart>
      <c:catAx>
        <c:axId val="20882959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088295440"/>
        <c:crosses val="autoZero"/>
        <c:auto val="1"/>
        <c:lblAlgn val="ctr"/>
        <c:lblOffset val="100"/>
        <c:noMultiLvlLbl val="0"/>
      </c:catAx>
      <c:valAx>
        <c:axId val="2088295440"/>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08829592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pt-BR"/>
              <a:t>Composição do órgão de governança (Conselho e Diretoria Executiva)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Sociais'!$B$215</c:f>
              <c:strCache>
                <c:ptCount val="1"/>
                <c:pt idx="0">
                  <c:v>Homens</c:v>
                </c:pt>
              </c:strCache>
            </c:strRef>
          </c:tx>
          <c:spPr>
            <a:solidFill>
              <a:schemeClr val="tx1">
                <a:lumMod val="65000"/>
                <a:lumOff val="35000"/>
              </a:schemeClr>
            </a:solidFill>
            <a:ln>
              <a:noFill/>
            </a:ln>
            <a:effectLst/>
          </c:spPr>
          <c:invertIfNegative val="0"/>
          <c:cat>
            <c:numRef>
              <c:f>'Dados Sociais'!$C$214:$E$214</c:f>
              <c:numCache>
                <c:formatCode>General</c:formatCode>
                <c:ptCount val="3"/>
                <c:pt idx="0">
                  <c:v>2022</c:v>
                </c:pt>
                <c:pt idx="1">
                  <c:v>2023</c:v>
                </c:pt>
                <c:pt idx="2">
                  <c:v>2024</c:v>
                </c:pt>
              </c:numCache>
            </c:numRef>
          </c:cat>
          <c:val>
            <c:numRef>
              <c:f>'Dados Sociais'!$C$215:$E$215</c:f>
              <c:numCache>
                <c:formatCode>General</c:formatCode>
                <c:ptCount val="3"/>
                <c:pt idx="0">
                  <c:v>14</c:v>
                </c:pt>
                <c:pt idx="1">
                  <c:v>15</c:v>
                </c:pt>
                <c:pt idx="2">
                  <c:v>13</c:v>
                </c:pt>
              </c:numCache>
            </c:numRef>
          </c:val>
          <c:extLst>
            <c:ext xmlns:c16="http://schemas.microsoft.com/office/drawing/2014/chart" uri="{C3380CC4-5D6E-409C-BE32-E72D297353CC}">
              <c16:uniqueId val="{00000000-A6F8-4254-9087-3E7110453D8B}"/>
            </c:ext>
          </c:extLst>
        </c:ser>
        <c:ser>
          <c:idx val="1"/>
          <c:order val="1"/>
          <c:tx>
            <c:strRef>
              <c:f>'Dados Sociais'!$B$216</c:f>
              <c:strCache>
                <c:ptCount val="1"/>
                <c:pt idx="0">
                  <c:v>Mulheres</c:v>
                </c:pt>
              </c:strCache>
            </c:strRef>
          </c:tx>
          <c:spPr>
            <a:solidFill>
              <a:schemeClr val="accent2"/>
            </a:solidFill>
            <a:ln>
              <a:noFill/>
            </a:ln>
            <a:effectLst/>
          </c:spPr>
          <c:invertIfNegative val="0"/>
          <c:cat>
            <c:numRef>
              <c:f>'Dados Sociais'!$C$214:$E$214</c:f>
              <c:numCache>
                <c:formatCode>General</c:formatCode>
                <c:ptCount val="3"/>
                <c:pt idx="0">
                  <c:v>2022</c:v>
                </c:pt>
                <c:pt idx="1">
                  <c:v>2023</c:v>
                </c:pt>
                <c:pt idx="2">
                  <c:v>2024</c:v>
                </c:pt>
              </c:numCache>
            </c:numRef>
          </c:cat>
          <c:val>
            <c:numRef>
              <c:f>'Dados Sociais'!$C$216:$E$216</c:f>
              <c:numCache>
                <c:formatCode>General</c:formatCode>
                <c:ptCount val="3"/>
                <c:pt idx="0">
                  <c:v>2</c:v>
                </c:pt>
                <c:pt idx="1">
                  <c:v>3</c:v>
                </c:pt>
                <c:pt idx="2">
                  <c:v>3</c:v>
                </c:pt>
              </c:numCache>
            </c:numRef>
          </c:val>
          <c:extLst>
            <c:ext xmlns:c16="http://schemas.microsoft.com/office/drawing/2014/chart" uri="{C3380CC4-5D6E-409C-BE32-E72D297353CC}">
              <c16:uniqueId val="{00000001-A6F8-4254-9087-3E7110453D8B}"/>
            </c:ext>
          </c:extLst>
        </c:ser>
        <c:dLbls>
          <c:showLegendKey val="0"/>
          <c:showVal val="0"/>
          <c:showCatName val="0"/>
          <c:showSerName val="0"/>
          <c:showPercent val="0"/>
          <c:showBubbleSize val="0"/>
        </c:dLbls>
        <c:gapWidth val="219"/>
        <c:overlap val="-27"/>
        <c:axId val="227474415"/>
        <c:axId val="227460975"/>
      </c:barChart>
      <c:catAx>
        <c:axId val="227474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27460975"/>
        <c:crosses val="autoZero"/>
        <c:auto val="1"/>
        <c:lblAlgn val="ctr"/>
        <c:lblOffset val="100"/>
        <c:noMultiLvlLbl val="0"/>
      </c:catAx>
      <c:valAx>
        <c:axId val="2274609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22747441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pt-BR"/>
              <a:t>Composição de Gênero - 2024</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pt-BR"/>
        </a:p>
      </c:txPr>
    </c:title>
    <c:autoTitleDeleted val="0"/>
    <c:plotArea>
      <c:layout/>
      <c:pieChart>
        <c:varyColors val="1"/>
        <c:ser>
          <c:idx val="0"/>
          <c:order val="0"/>
          <c:dPt>
            <c:idx val="0"/>
            <c:bubble3D val="0"/>
            <c:spPr>
              <a:solidFill>
                <a:schemeClr val="tx1">
                  <a:lumMod val="65000"/>
                  <a:lumOff val="3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2-452C-44CA-8BD1-B9D83AA2033B}"/>
              </c:ext>
            </c:extLst>
          </c:dPt>
          <c:dPt>
            <c:idx val="1"/>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452C-44CA-8BD1-B9D83AA2033B}"/>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t-B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'Dados Sociais'!$G$215:$G$216</c:f>
              <c:strCache>
                <c:ptCount val="2"/>
                <c:pt idx="0">
                  <c:v>Homem</c:v>
                </c:pt>
                <c:pt idx="1">
                  <c:v>Mulher</c:v>
                </c:pt>
              </c:strCache>
            </c:strRef>
          </c:cat>
          <c:val>
            <c:numRef>
              <c:f>'Dados Sociais'!$H$215:$H$216</c:f>
              <c:numCache>
                <c:formatCode>General</c:formatCode>
                <c:ptCount val="2"/>
                <c:pt idx="0">
                  <c:v>4328</c:v>
                </c:pt>
                <c:pt idx="1">
                  <c:v>922</c:v>
                </c:pt>
              </c:numCache>
            </c:numRef>
          </c:val>
          <c:extLst>
            <c:ext xmlns:c16="http://schemas.microsoft.com/office/drawing/2014/chart" uri="{C3380CC4-5D6E-409C-BE32-E72D297353CC}">
              <c16:uniqueId val="{00000000-452C-44CA-8BD1-B9D83AA2033B}"/>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r>
              <a:rPr lang="pt-BR"/>
              <a:t>Fator de casos de discriminação considerados procdentes</a:t>
            </a:r>
          </a:p>
        </c:rich>
      </c:tx>
      <c:layout>
        <c:manualLayout>
          <c:xMode val="edge"/>
          <c:yMode val="edge"/>
          <c:x val="0.15979085766670156"/>
          <c:y val="0"/>
        </c:manualLayout>
      </c:layout>
      <c:overlay val="0"/>
      <c:spPr>
        <a:noFill/>
        <a:ln>
          <a:noFill/>
        </a:ln>
        <a:effectLst/>
      </c:spPr>
      <c:txPr>
        <a:bodyPr rot="0" spcFirstLastPara="1" vertOverflow="ellipsis" vert="horz" wrap="square" anchor="ctr" anchorCtr="1"/>
        <a:lstStyle/>
        <a:p>
          <a:pPr>
            <a:defRPr sz="1200" b="1" i="0" u="none" strike="noStrike" kern="1200" baseline="0">
              <a:solidFill>
                <a:schemeClr val="dk1">
                  <a:lumMod val="75000"/>
                  <a:lumOff val="25000"/>
                </a:schemeClr>
              </a:solidFill>
              <a:latin typeface="+mn-lt"/>
              <a:ea typeface="+mn-ea"/>
              <a:cs typeface="+mn-cs"/>
            </a:defRPr>
          </a:pPr>
          <a:endParaRPr lang="pt-BR"/>
        </a:p>
      </c:txPr>
    </c:title>
    <c:autoTitleDeleted val="0"/>
    <c:plotArea>
      <c:layout/>
      <c:doughnut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C076-4306-ADCA-FFCFA9ABC399}"/>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C076-4306-ADCA-FFCFA9ABC399}"/>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8-C076-4306-ADCA-FFCFA9ABC399}"/>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C076-4306-ADCA-FFCFA9ABC399}"/>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6-C076-4306-ADCA-FFCFA9ABC399}"/>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C076-4306-ADCA-FFCFA9ABC399}"/>
              </c:ext>
            </c:extLst>
          </c:dPt>
          <c:dPt>
            <c:idx val="6"/>
            <c:bubble3D val="0"/>
            <c:spPr>
              <a:solidFill>
                <a:schemeClr val="bg2">
                  <a:lumMod val="9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C076-4306-ADCA-FFCFA9ABC399}"/>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5FF5-4ECA-9DB9-3C7228EC03C6}"/>
              </c:ext>
            </c:extLst>
          </c:dPt>
          <c:dPt>
            <c:idx val="8"/>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C076-4306-ADCA-FFCFA9ABC399}"/>
              </c:ext>
            </c:extLst>
          </c:dPt>
          <c:dPt>
            <c:idx val="9"/>
            <c:bubble3D val="0"/>
            <c:spPr>
              <a:solidFill>
                <a:schemeClr val="tx1">
                  <a:lumMod val="75000"/>
                  <a:lumOff val="25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C076-4306-ADCA-FFCFA9ABC399}"/>
              </c:ext>
            </c:extLst>
          </c:dPt>
          <c:dPt>
            <c:idx val="10"/>
            <c:bubble3D val="0"/>
            <c:spPr>
              <a:solidFill>
                <a:schemeClr val="accent5">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5-5FF5-4ECA-9DB9-3C7228EC03C6}"/>
              </c:ext>
            </c:extLst>
          </c:dPt>
          <c:dPt>
            <c:idx val="11"/>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7-5FF5-4ECA-9DB9-3C7228EC03C6}"/>
              </c:ext>
            </c:extLst>
          </c:dPt>
          <c:dPt>
            <c:idx val="12"/>
            <c:bubble3D val="0"/>
            <c:spPr>
              <a:solidFill>
                <a:schemeClr val="accent1">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9-5FF5-4ECA-9DB9-3C7228EC03C6}"/>
              </c:ext>
            </c:extLst>
          </c:dPt>
          <c:dPt>
            <c:idx val="13"/>
            <c:bubble3D val="0"/>
            <c:spPr>
              <a:solidFill>
                <a:schemeClr val="accent2">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5FF5-4ECA-9DB9-3C7228EC03C6}"/>
              </c:ext>
            </c:extLst>
          </c:dPt>
          <c:dPt>
            <c:idx val="14"/>
            <c:bubble3D val="0"/>
            <c:spPr>
              <a:solidFill>
                <a:schemeClr val="accent3">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5FF5-4ECA-9DB9-3C7228EC03C6}"/>
              </c:ext>
            </c:extLst>
          </c:dPt>
          <c:dPt>
            <c:idx val="15"/>
            <c:bubble3D val="0"/>
            <c:spPr>
              <a:solidFill>
                <a:schemeClr val="accent4">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F-5FF5-4ECA-9DB9-3C7228EC03C6}"/>
              </c:ext>
            </c:extLst>
          </c:dPt>
          <c:dPt>
            <c:idx val="16"/>
            <c:bubble3D val="0"/>
            <c:spPr>
              <a:solidFill>
                <a:schemeClr val="accent5">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1-5FF5-4ECA-9DB9-3C7228EC03C6}"/>
              </c:ext>
            </c:extLst>
          </c:dPt>
          <c:dPt>
            <c:idx val="17"/>
            <c:bubble3D val="0"/>
            <c:spPr>
              <a:solidFill>
                <a:schemeClr val="accent6">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3-5FF5-4ECA-9DB9-3C7228EC03C6}"/>
              </c:ext>
            </c:extLst>
          </c:dPt>
          <c:dPt>
            <c:idx val="18"/>
            <c:bubble3D val="0"/>
            <c:spPr>
              <a:solidFill>
                <a:schemeClr val="accent1">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5-5FF5-4ECA-9DB9-3C7228EC03C6}"/>
              </c:ext>
            </c:extLst>
          </c:dPt>
          <c:dPt>
            <c:idx val="19"/>
            <c:bubble3D val="0"/>
            <c:spPr>
              <a:solidFill>
                <a:schemeClr val="accent2">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7-5FF5-4ECA-9DB9-3C7228EC03C6}"/>
              </c:ext>
            </c:extLst>
          </c:dPt>
          <c:dPt>
            <c:idx val="20"/>
            <c:bubble3D val="0"/>
            <c:spPr>
              <a:solidFill>
                <a:schemeClr val="accent3">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9-5FF5-4ECA-9DB9-3C7228EC03C6}"/>
              </c:ext>
            </c:extLst>
          </c:dPt>
          <c:dPt>
            <c:idx val="21"/>
            <c:bubble3D val="0"/>
            <c:spPr>
              <a:solidFill>
                <a:schemeClr val="accent4">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B-5FF5-4ECA-9DB9-3C7228EC03C6}"/>
              </c:ext>
            </c:extLst>
          </c:dPt>
          <c:dPt>
            <c:idx val="22"/>
            <c:bubble3D val="0"/>
            <c:spPr>
              <a:solidFill>
                <a:schemeClr val="accent5">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D-5FF5-4ECA-9DB9-3C7228EC03C6}"/>
              </c:ext>
            </c:extLst>
          </c:dPt>
          <c:dPt>
            <c:idx val="23"/>
            <c:bubble3D val="0"/>
            <c:spPr>
              <a:solidFill>
                <a:schemeClr val="accent6">
                  <a:lumMod val="8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2F-5FF5-4ECA-9DB9-3C7228EC03C6}"/>
              </c:ext>
            </c:extLst>
          </c:dPt>
          <c:dPt>
            <c:idx val="24"/>
            <c:bubble3D val="0"/>
            <c:spPr>
              <a:solidFill>
                <a:schemeClr val="accent1">
                  <a:lumMod val="60000"/>
                  <a:lumOff val="4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1-5FF5-4ECA-9DB9-3C7228EC03C6}"/>
              </c:ext>
            </c:extLst>
          </c:dPt>
          <c:dPt>
            <c:idx val="25"/>
            <c:bubble3D val="0"/>
            <c:spPr>
              <a:solidFill>
                <a:schemeClr val="accent2">
                  <a:lumMod val="60000"/>
                  <a:lumOff val="4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3-5FF5-4ECA-9DB9-3C7228EC03C6}"/>
              </c:ext>
            </c:extLst>
          </c:dPt>
          <c:dPt>
            <c:idx val="26"/>
            <c:bubble3D val="0"/>
            <c:spPr>
              <a:solidFill>
                <a:schemeClr val="accent3">
                  <a:lumMod val="60000"/>
                  <a:lumOff val="4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5-5FF5-4ECA-9DB9-3C7228EC03C6}"/>
              </c:ext>
            </c:extLst>
          </c:dPt>
          <c:dPt>
            <c:idx val="27"/>
            <c:bubble3D val="0"/>
            <c:spPr>
              <a:solidFill>
                <a:schemeClr val="accent4">
                  <a:lumMod val="60000"/>
                  <a:lumOff val="4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7-5FF5-4ECA-9DB9-3C7228EC03C6}"/>
              </c:ext>
            </c:extLst>
          </c:dPt>
          <c:dPt>
            <c:idx val="28"/>
            <c:bubble3D val="0"/>
            <c:spPr>
              <a:solidFill>
                <a:schemeClr val="accent5">
                  <a:lumMod val="60000"/>
                  <a:lumOff val="4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9-5FF5-4ECA-9DB9-3C7228EC03C6}"/>
              </c:ext>
            </c:extLst>
          </c:dPt>
          <c:dPt>
            <c:idx val="29"/>
            <c:bubble3D val="0"/>
            <c:spPr>
              <a:solidFill>
                <a:schemeClr val="accent6">
                  <a:lumMod val="60000"/>
                  <a:lumOff val="4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B-5FF5-4ECA-9DB9-3C7228EC03C6}"/>
              </c:ext>
            </c:extLst>
          </c:dPt>
          <c:dPt>
            <c:idx val="30"/>
            <c:bubble3D val="0"/>
            <c:spPr>
              <a:solidFill>
                <a:schemeClr val="accent1">
                  <a:lumMod val="5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D-5FF5-4ECA-9DB9-3C7228EC03C6}"/>
              </c:ext>
            </c:extLst>
          </c:dPt>
          <c:dPt>
            <c:idx val="31"/>
            <c:bubble3D val="0"/>
            <c:spPr>
              <a:solidFill>
                <a:schemeClr val="accent2">
                  <a:lumMod val="5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3F-5FF5-4ECA-9DB9-3C7228EC03C6}"/>
              </c:ext>
            </c:extLst>
          </c:dPt>
          <c:dPt>
            <c:idx val="32"/>
            <c:bubble3D val="0"/>
            <c:spPr>
              <a:solidFill>
                <a:schemeClr val="accent3">
                  <a:lumMod val="5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41-5FF5-4ECA-9DB9-3C7228EC03C6}"/>
              </c:ext>
            </c:extLst>
          </c:dPt>
          <c:dPt>
            <c:idx val="33"/>
            <c:bubble3D val="0"/>
            <c:spPr>
              <a:solidFill>
                <a:schemeClr val="accent4">
                  <a:lumMod val="5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43-5FF5-4ECA-9DB9-3C7228EC03C6}"/>
              </c:ext>
            </c:extLst>
          </c:dPt>
          <c:dPt>
            <c:idx val="34"/>
            <c:bubble3D val="0"/>
            <c:spPr>
              <a:solidFill>
                <a:schemeClr val="accent5">
                  <a:lumMod val="5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45-5FF5-4ECA-9DB9-3C7228EC03C6}"/>
              </c:ext>
            </c:extLst>
          </c:dPt>
          <c:dLbls>
            <c:dLbl>
              <c:idx val="0"/>
              <c:delete val="1"/>
              <c:extLst>
                <c:ext xmlns:c15="http://schemas.microsoft.com/office/drawing/2012/chart" uri="{CE6537A1-D6FC-4f65-9D91-7224C49458BB}"/>
                <c:ext xmlns:c16="http://schemas.microsoft.com/office/drawing/2014/chart" uri="{C3380CC4-5D6E-409C-BE32-E72D297353CC}">
                  <c16:uniqueId val="{00000009-C076-4306-ADCA-FFCFA9ABC399}"/>
                </c:ext>
              </c:extLst>
            </c:dLbl>
            <c:dLbl>
              <c:idx val="1"/>
              <c:delete val="1"/>
              <c:extLst>
                <c:ext xmlns:c15="http://schemas.microsoft.com/office/drawing/2012/chart" uri="{CE6537A1-D6FC-4f65-9D91-7224C49458BB}"/>
                <c:ext xmlns:c16="http://schemas.microsoft.com/office/drawing/2014/chart" uri="{C3380CC4-5D6E-409C-BE32-E72D297353CC}">
                  <c16:uniqueId val="{00000003-C076-4306-ADCA-FFCFA9ABC399}"/>
                </c:ext>
              </c:extLst>
            </c:dLbl>
            <c:dLbl>
              <c:idx val="2"/>
              <c:delete val="1"/>
              <c:extLst>
                <c:ext xmlns:c15="http://schemas.microsoft.com/office/drawing/2012/chart" uri="{CE6537A1-D6FC-4f65-9D91-7224C49458BB}"/>
                <c:ext xmlns:c16="http://schemas.microsoft.com/office/drawing/2014/chart" uri="{C3380CC4-5D6E-409C-BE32-E72D297353CC}">
                  <c16:uniqueId val="{00000008-C076-4306-ADCA-FFCFA9ABC399}"/>
                </c:ext>
              </c:extLst>
            </c:dLbl>
            <c:dLbl>
              <c:idx val="3"/>
              <c:delete val="1"/>
              <c:extLst>
                <c:ext xmlns:c15="http://schemas.microsoft.com/office/drawing/2012/chart" uri="{CE6537A1-D6FC-4f65-9D91-7224C49458BB}"/>
                <c:ext xmlns:c16="http://schemas.microsoft.com/office/drawing/2014/chart" uri="{C3380CC4-5D6E-409C-BE32-E72D297353CC}">
                  <c16:uniqueId val="{00000007-C076-4306-ADCA-FFCFA9ABC399}"/>
                </c:ext>
              </c:extLst>
            </c:dLbl>
            <c:dLbl>
              <c:idx val="4"/>
              <c:delete val="1"/>
              <c:extLst>
                <c:ext xmlns:c15="http://schemas.microsoft.com/office/drawing/2012/chart" uri="{CE6537A1-D6FC-4f65-9D91-7224C49458BB}"/>
                <c:ext xmlns:c16="http://schemas.microsoft.com/office/drawing/2014/chart" uri="{C3380CC4-5D6E-409C-BE32-E72D297353CC}">
                  <c16:uniqueId val="{00000006-C076-4306-ADCA-FFCFA9ABC399}"/>
                </c:ext>
              </c:extLst>
            </c:dLbl>
            <c:dLbl>
              <c:idx val="5"/>
              <c:delete val="1"/>
              <c:extLst>
                <c:ext xmlns:c15="http://schemas.microsoft.com/office/drawing/2012/chart" uri="{CE6537A1-D6FC-4f65-9D91-7224C49458BB}"/>
                <c:ext xmlns:c16="http://schemas.microsoft.com/office/drawing/2014/chart" uri="{C3380CC4-5D6E-409C-BE32-E72D297353CC}">
                  <c16:uniqueId val="{00000005-C076-4306-ADCA-FFCFA9ABC399}"/>
                </c:ext>
              </c:extLst>
            </c:dLbl>
            <c:dLbl>
              <c:idx val="6"/>
              <c:layout>
                <c:manualLayout>
                  <c:x val="2.3391819020469492E-2"/>
                  <c:y val="-0.15836532551576338"/>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4-C076-4306-ADCA-FFCFA9ABC399}"/>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anchor="ctr" anchorCtr="1"/>
              <a:lstStyle/>
              <a:p>
                <a:pPr>
                  <a:defRPr sz="1000" b="1" i="0" u="none" strike="noStrike" kern="1200" baseline="0">
                    <a:solidFill>
                      <a:schemeClr val="lt1"/>
                    </a:solidFill>
                    <a:latin typeface="+mn-lt"/>
                    <a:ea typeface="+mn-ea"/>
                    <a:cs typeface="+mn-cs"/>
                  </a:defRPr>
                </a:pPr>
                <a:endParaRPr lang="pt-BR"/>
              </a:p>
            </c:txP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'Dados Governança'!$K$192:$K$226</c:f>
              <c:strCache>
                <c:ptCount val="10"/>
                <c:pt idx="0">
                  <c:v>Cor</c:v>
                </c:pt>
                <c:pt idx="1">
                  <c:v>Gênero</c:v>
                </c:pt>
                <c:pt idx="2">
                  <c:v>Faixa etária</c:v>
                </c:pt>
                <c:pt idx="3">
                  <c:v>Religião</c:v>
                </c:pt>
                <c:pt idx="4">
                  <c:v>Opinião Política</c:v>
                </c:pt>
                <c:pt idx="5">
                  <c:v>Ascendência nacional</c:v>
                </c:pt>
                <c:pt idx="6">
                  <c:v>Origem Social</c:v>
                </c:pt>
                <c:pt idx="8">
                  <c:v>Assédio e Abuso de  Poder</c:v>
                </c:pt>
                <c:pt idx="9">
                  <c:v>Outros</c:v>
                </c:pt>
              </c:strCache>
            </c:strRef>
          </c:cat>
          <c:val>
            <c:numRef>
              <c:f>'Dados Governança'!$L$192:$L$226</c:f>
              <c:numCache>
                <c:formatCode>General</c:formatCode>
                <c:ptCount val="35"/>
                <c:pt idx="0">
                  <c:v>0</c:v>
                </c:pt>
                <c:pt idx="1">
                  <c:v>0</c:v>
                </c:pt>
                <c:pt idx="2">
                  <c:v>0</c:v>
                </c:pt>
                <c:pt idx="3">
                  <c:v>0</c:v>
                </c:pt>
                <c:pt idx="4">
                  <c:v>0</c:v>
                </c:pt>
                <c:pt idx="5">
                  <c:v>0</c:v>
                </c:pt>
                <c:pt idx="6">
                  <c:v>1</c:v>
                </c:pt>
                <c:pt idx="8">
                  <c:v>102</c:v>
                </c:pt>
                <c:pt idx="9">
                  <c:v>16</c:v>
                </c:pt>
              </c:numCache>
            </c:numRef>
          </c:val>
          <c:extLst>
            <c:ext xmlns:c16="http://schemas.microsoft.com/office/drawing/2014/chart" uri="{C3380CC4-5D6E-409C-BE32-E72D297353CC}">
              <c16:uniqueId val="{00000000-C076-4306-ADCA-FFCFA9ABC399}"/>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3577385347196169"/>
          <c:y val="0.18212937606394788"/>
          <c:w val="0.35754276966504706"/>
          <c:h val="0.7854216210302073"/>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1000" b="0" i="0" u="none" strike="noStrike" kern="1200" baseline="0">
              <a:solidFill>
                <a:schemeClr val="dk1">
                  <a:lumMod val="75000"/>
                  <a:lumOff val="2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dk1">
          <a:lumMod val="25000"/>
          <a:lumOff val="75000"/>
        </a:schemeClr>
      </a:solidFill>
      <a:round/>
    </a:ln>
    <a:effectLst/>
  </c:spPr>
  <c:txPr>
    <a:bodyPr/>
    <a:lstStyle/>
    <a:p>
      <a:pPr>
        <a:defRPr sz="1000"/>
      </a:pPr>
      <a:endParaRPr lang="pt-BR"/>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pt-BR"/>
              <a:t>Distribuição da Matriz Energética</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pt-BR"/>
        </a:p>
      </c:txPr>
    </c:title>
    <c:autoTitleDeleted val="0"/>
    <c:plotArea>
      <c:layout/>
      <c:pieChart>
        <c:varyColors val="1"/>
        <c:ser>
          <c:idx val="0"/>
          <c:order val="0"/>
          <c:spPr>
            <a:solidFill>
              <a:schemeClr val="accent2"/>
            </a:solidFill>
          </c:spPr>
          <c:dPt>
            <c:idx val="0"/>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4448-4DAE-8EE9-68C5BDDDF112}"/>
              </c:ext>
            </c:extLst>
          </c:dPt>
          <c:dPt>
            <c:idx val="1"/>
            <c:bubble3D val="0"/>
            <c:spPr>
              <a:solidFill>
                <a:schemeClr val="tx1">
                  <a:lumMod val="50000"/>
                  <a:lumOff val="5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4AC0-45B2-9B99-70DD7AD60870}"/>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t-BR"/>
              </a:p>
            </c:txPr>
            <c:dLblPos val="inEnd"/>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'Dados Ambientais'!$B$92:$B$93</c:f>
              <c:strCache>
                <c:ptCount val="2"/>
                <c:pt idx="0">
                  <c:v>Renovável</c:v>
                </c:pt>
                <c:pt idx="1">
                  <c:v>Não renovável</c:v>
                </c:pt>
              </c:strCache>
            </c:strRef>
          </c:cat>
          <c:val>
            <c:numRef>
              <c:f>'Dados Ambientais'!$D$92:$D$93</c:f>
              <c:numCache>
                <c:formatCode>General</c:formatCode>
                <c:ptCount val="2"/>
                <c:pt idx="0">
                  <c:v>13485958.651920369</c:v>
                </c:pt>
                <c:pt idx="1">
                  <c:v>5812555.8057441758</c:v>
                </c:pt>
              </c:numCache>
            </c:numRef>
          </c:val>
          <c:extLst>
            <c:ext xmlns:c16="http://schemas.microsoft.com/office/drawing/2014/chart" uri="{C3380CC4-5D6E-409C-BE32-E72D297353CC}">
              <c16:uniqueId val="{00000000-4AC0-45B2-9B99-70DD7AD60870}"/>
            </c:ext>
          </c:extLst>
        </c:ser>
        <c:dLbls>
          <c:dLblPos val="inEnd"/>
          <c:showLegendKey val="0"/>
          <c:showVal val="0"/>
          <c:showCatName val="0"/>
          <c:showSerName val="0"/>
          <c:showPercent val="1"/>
          <c:showBubbleSize val="0"/>
          <c:showLeaderLines val="1"/>
        </c:dLbls>
        <c:firstSliceAng val="0"/>
      </c:pie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sz="1050" b="0" i="0" u="none" strike="noStrike" kern="1200" baseline="0">
              <a:solidFill>
                <a:schemeClr val="dk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r>
              <a:rPr lang="pt-BR"/>
              <a:t>Matriz Renovável</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65000"/>
                  <a:lumOff val="35000"/>
                </a:schemeClr>
              </a:solidFill>
              <a:latin typeface="+mn-lt"/>
              <a:ea typeface="+mn-ea"/>
              <a:cs typeface="+mn-cs"/>
            </a:defRPr>
          </a:pPr>
          <a:endParaRPr lang="pt-BR"/>
        </a:p>
      </c:txPr>
    </c:title>
    <c:autoTitleDeleted val="0"/>
    <c:plotArea>
      <c:layout/>
      <c:doughnutChart>
        <c:varyColors val="1"/>
        <c:ser>
          <c:idx val="0"/>
          <c:order val="0"/>
          <c:dPt>
            <c:idx val="0"/>
            <c:bubble3D val="0"/>
            <c:spPr>
              <a:solidFill>
                <a:schemeClr val="accent2"/>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1-DC15-4686-A87C-BD9BE4D08EB9}"/>
              </c:ext>
            </c:extLst>
          </c:dPt>
          <c:dPt>
            <c:idx val="1"/>
            <c:bubble3D val="0"/>
            <c:spPr>
              <a:solidFill>
                <a:schemeClr val="tx1">
                  <a:lumMod val="50000"/>
                  <a:lumOff val="50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2-DC15-4686-A87C-BD9BE4D08EB9}"/>
              </c:ext>
            </c:extLst>
          </c:dPt>
          <c:dPt>
            <c:idx val="2"/>
            <c:bubble3D val="0"/>
            <c:spPr>
              <a:solidFill>
                <a:srgbClr val="FFC000"/>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3-DC15-4686-A87C-BD9BE4D08EB9}"/>
              </c:ext>
            </c:extLst>
          </c:dPt>
          <c:dPt>
            <c:idx val="3"/>
            <c:bubble3D val="0"/>
            <c:spPr>
              <a:solidFill>
                <a:schemeClr val="tx1">
                  <a:lumMod val="85000"/>
                  <a:lumOff val="15000"/>
                </a:schemeClr>
              </a:solidFill>
              <a:ln>
                <a:noFill/>
              </a:ln>
              <a:effectLst>
                <a:outerShdw blurRad="317500" algn="ctr" rotWithShape="0">
                  <a:prstClr val="black">
                    <a:alpha val="25000"/>
                  </a:prstClr>
                </a:outerShdw>
              </a:effectLst>
            </c:spPr>
            <c:extLst>
              <c:ext xmlns:c16="http://schemas.microsoft.com/office/drawing/2014/chart" uri="{C3380CC4-5D6E-409C-BE32-E72D297353CC}">
                <c16:uniqueId val="{00000004-DC15-4686-A87C-BD9BE4D08EB9}"/>
              </c:ext>
            </c:extLst>
          </c:dPt>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pt-BR"/>
              </a:p>
            </c:txPr>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'Dados Ambientais'!$B$95:$B$98</c:f>
              <c:strCache>
                <c:ptCount val="4"/>
                <c:pt idx="0">
                  <c:v>Energia Elétrica Renovável</c:v>
                </c:pt>
                <c:pt idx="1">
                  <c:v>Etanol</c:v>
                </c:pt>
                <c:pt idx="2">
                  <c:v>Biomassa </c:v>
                </c:pt>
                <c:pt idx="3">
                  <c:v>Biodiesel</c:v>
                </c:pt>
              </c:strCache>
            </c:strRef>
          </c:cat>
          <c:val>
            <c:numRef>
              <c:f>'Dados Ambientais'!$D$95:$D$98</c:f>
              <c:numCache>
                <c:formatCode>_(* #,##0.00_);_(* \(#,##0.00\);_(* "-"??_);_(@_)</c:formatCode>
                <c:ptCount val="4"/>
                <c:pt idx="0">
                  <c:v>12242921.8752</c:v>
                </c:pt>
                <c:pt idx="1">
                  <c:v>632.38518808399999</c:v>
                </c:pt>
                <c:pt idx="2">
                  <c:v>1101599.6200000001</c:v>
                </c:pt>
                <c:pt idx="3">
                  <c:v>140804.77153228453</c:v>
                </c:pt>
              </c:numCache>
            </c:numRef>
          </c:val>
          <c:extLst>
            <c:ext xmlns:c16="http://schemas.microsoft.com/office/drawing/2014/chart" uri="{C3380CC4-5D6E-409C-BE32-E72D297353CC}">
              <c16:uniqueId val="{00000000-DC15-4686-A87C-BD9BE4D08EB9}"/>
            </c:ext>
          </c:extLst>
        </c:ser>
        <c:dLbls>
          <c:showLegendKey val="0"/>
          <c:showVal val="0"/>
          <c:showCatName val="0"/>
          <c:showSerName val="0"/>
          <c:showPercent val="1"/>
          <c:showBubbleSize val="0"/>
          <c:showLeaderLines val="1"/>
        </c:dLbls>
        <c:firstSliceAng val="0"/>
        <c:holeSize val="70"/>
      </c:doughnutChart>
      <c:spPr>
        <a:noFill/>
        <a:ln>
          <a:noFill/>
        </a:ln>
        <a:effectLst/>
      </c:spPr>
    </c:plotArea>
    <c:legend>
      <c:legendPos val="b"/>
      <c:overlay val="0"/>
      <c:spPr>
        <a:solidFill>
          <a:schemeClr val="lt1">
            <a:alpha val="78000"/>
          </a:schemeClr>
        </a:solidFill>
        <a:ln>
          <a:noFill/>
        </a:ln>
        <a:effectLst/>
      </c:spPr>
      <c:txPr>
        <a:bodyPr rot="0" spcFirstLastPara="1" vertOverflow="ellipsis" vert="horz" wrap="square" anchor="ctr" anchorCtr="1"/>
        <a:lstStyle/>
        <a:p>
          <a:pPr>
            <a:defRPr sz="1000" b="0" i="0" u="none" strike="noStrike" kern="1200" baseline="0">
              <a:solidFill>
                <a:schemeClr val="dk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lumMod val="95000"/>
        </a:schemeClr>
      </a:fgClr>
      <a:bgClr>
        <a:schemeClr val="lt1"/>
      </a:bgClr>
    </a:pattFill>
    <a:ln w="9525" cap="flat" cmpd="sng" algn="ctr">
      <a:solidFill>
        <a:schemeClr val="dk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normalizeH="0" baseline="0">
                <a:solidFill>
                  <a:schemeClr val="dk1">
                    <a:lumMod val="50000"/>
                    <a:lumOff val="50000"/>
                  </a:schemeClr>
                </a:solidFill>
                <a:latin typeface="+mj-lt"/>
                <a:ea typeface="+mj-ea"/>
                <a:cs typeface="+mj-cs"/>
              </a:defRPr>
            </a:pPr>
            <a:r>
              <a:rPr lang="pt-BR"/>
              <a:t>Matriz Não-Renovável</a:t>
            </a:r>
          </a:p>
          <a:p>
            <a:pPr>
              <a:defRPr/>
            </a:pPr>
            <a:r>
              <a:rPr lang="pt-BR"/>
              <a:t> do Gráfico</a:t>
            </a:r>
          </a:p>
        </c:rich>
      </c:tx>
      <c:overlay val="0"/>
      <c:spPr>
        <a:noFill/>
        <a:ln>
          <a:noFill/>
        </a:ln>
        <a:effectLst/>
      </c:spPr>
      <c:txPr>
        <a:bodyPr rot="0" spcFirstLastPara="1" vertOverflow="ellipsis" vert="horz" wrap="square" anchor="ctr" anchorCtr="1"/>
        <a:lstStyle/>
        <a:p>
          <a:pPr>
            <a:defRPr sz="1600" b="1" i="0" u="none" strike="noStrike" kern="1200" spc="0" normalizeH="0" baseline="0">
              <a:solidFill>
                <a:schemeClr val="dk1">
                  <a:lumMod val="50000"/>
                  <a:lumOff val="50000"/>
                </a:schemeClr>
              </a:solidFill>
              <a:latin typeface="+mj-lt"/>
              <a:ea typeface="+mj-ea"/>
              <a:cs typeface="+mj-cs"/>
            </a:defRPr>
          </a:pPr>
          <a:endParaRPr lang="pt-BR"/>
        </a:p>
      </c:txPr>
    </c:title>
    <c:autoTitleDeleted val="0"/>
    <c:plotArea>
      <c:layout/>
      <c:doughnutChart>
        <c:varyColors val="1"/>
        <c:ser>
          <c:idx val="0"/>
          <c:order val="0"/>
          <c:dPt>
            <c:idx val="0"/>
            <c:bubble3D val="0"/>
            <c:spPr>
              <a:solidFill>
                <a:schemeClr val="tx1">
                  <a:lumMod val="85000"/>
                  <a:lumOff val="15000"/>
                </a:schemeClr>
              </a:solidFill>
              <a:ln w="19050">
                <a:solidFill>
                  <a:schemeClr val="lt1"/>
                </a:solidFill>
              </a:ln>
              <a:effectLst/>
            </c:spPr>
            <c:extLst>
              <c:ext xmlns:c16="http://schemas.microsoft.com/office/drawing/2014/chart" uri="{C3380CC4-5D6E-409C-BE32-E72D297353CC}">
                <c16:uniqueId val="{00000006-BED0-4C4C-825C-88D1012D4185}"/>
              </c:ext>
            </c:extLst>
          </c:dPt>
          <c:dPt>
            <c:idx val="1"/>
            <c:bubble3D val="0"/>
            <c:spPr>
              <a:gradFill>
                <a:gsLst>
                  <a:gs pos="100000">
                    <a:schemeClr val="accent2">
                      <a:lumMod val="60000"/>
                      <a:lumOff val="40000"/>
                    </a:schemeClr>
                  </a:gs>
                  <a:gs pos="0">
                    <a:schemeClr val="accent2"/>
                  </a:gs>
                </a:gsLst>
                <a:lin ang="5400000" scaled="0"/>
              </a:gradFill>
              <a:ln w="19050">
                <a:solidFill>
                  <a:schemeClr val="lt1"/>
                </a:solidFill>
              </a:ln>
              <a:effectLst/>
            </c:spPr>
            <c:extLst>
              <c:ext xmlns:c16="http://schemas.microsoft.com/office/drawing/2014/chart" uri="{C3380CC4-5D6E-409C-BE32-E72D297353CC}">
                <c16:uniqueId val="{00000007-BED0-4C4C-825C-88D1012D4185}"/>
              </c:ext>
            </c:extLst>
          </c:dPt>
          <c:dPt>
            <c:idx val="2"/>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1-BED0-4C4C-825C-88D1012D4185}"/>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2-BED0-4C4C-825C-88D1012D4185}"/>
              </c:ext>
            </c:extLst>
          </c:dPt>
          <c:dPt>
            <c:idx val="4"/>
            <c:bubble3D val="0"/>
            <c:spPr>
              <a:gradFill>
                <a:gsLst>
                  <a:gs pos="100000">
                    <a:schemeClr val="accent5">
                      <a:lumMod val="60000"/>
                      <a:lumOff val="40000"/>
                    </a:schemeClr>
                  </a:gs>
                  <a:gs pos="0">
                    <a:schemeClr val="accent5"/>
                  </a:gs>
                </a:gsLst>
                <a:lin ang="5400000" scaled="0"/>
              </a:gradFill>
              <a:ln w="19050">
                <a:solidFill>
                  <a:schemeClr val="lt1"/>
                </a:solidFill>
              </a:ln>
              <a:effectLst/>
            </c:spPr>
            <c:extLst>
              <c:ext xmlns:c16="http://schemas.microsoft.com/office/drawing/2014/chart" uri="{C3380CC4-5D6E-409C-BE32-E72D297353CC}">
                <c16:uniqueId val="{00000008-BED0-4C4C-825C-88D1012D4185}"/>
              </c:ext>
            </c:extLst>
          </c:dPt>
          <c:dPt>
            <c:idx val="5"/>
            <c:bubble3D val="0"/>
            <c:spPr>
              <a:solidFill>
                <a:schemeClr val="accent2"/>
              </a:solidFill>
              <a:ln w="19050">
                <a:solidFill>
                  <a:schemeClr val="lt1"/>
                </a:solidFill>
              </a:ln>
              <a:effectLst/>
            </c:spPr>
            <c:extLst>
              <c:ext xmlns:c16="http://schemas.microsoft.com/office/drawing/2014/chart" uri="{C3380CC4-5D6E-409C-BE32-E72D297353CC}">
                <c16:uniqueId val="{00000003-BED0-4C4C-825C-88D1012D4185}"/>
              </c:ext>
            </c:extLst>
          </c:dPt>
          <c:dPt>
            <c:idx val="6"/>
            <c:bubble3D val="0"/>
            <c:spPr>
              <a:solidFill>
                <a:schemeClr val="tx1">
                  <a:lumMod val="50000"/>
                  <a:lumOff val="50000"/>
                </a:schemeClr>
              </a:solidFill>
              <a:ln w="19050">
                <a:solidFill>
                  <a:schemeClr val="lt1"/>
                </a:solidFill>
              </a:ln>
              <a:effectLst/>
            </c:spPr>
            <c:extLst>
              <c:ext xmlns:c16="http://schemas.microsoft.com/office/drawing/2014/chart" uri="{C3380CC4-5D6E-409C-BE32-E72D297353CC}">
                <c16:uniqueId val="{00000004-BED0-4C4C-825C-88D1012D4185}"/>
              </c:ext>
            </c:extLst>
          </c:dPt>
          <c:dPt>
            <c:idx val="7"/>
            <c:bubble3D val="0"/>
            <c:spPr>
              <a:gradFill>
                <a:gsLst>
                  <a:gs pos="100000">
                    <a:schemeClr val="accent2">
                      <a:lumMod val="60000"/>
                      <a:lumMod val="60000"/>
                      <a:lumOff val="40000"/>
                    </a:schemeClr>
                  </a:gs>
                  <a:gs pos="0">
                    <a:schemeClr val="accent2">
                      <a:lumMod val="60000"/>
                    </a:schemeClr>
                  </a:gs>
                </a:gsLst>
                <a:lin ang="5400000" scaled="0"/>
              </a:gradFill>
              <a:ln w="19050">
                <a:solidFill>
                  <a:schemeClr val="lt1"/>
                </a:solidFill>
              </a:ln>
              <a:effectLst/>
            </c:spPr>
            <c:extLst>
              <c:ext xmlns:c16="http://schemas.microsoft.com/office/drawing/2014/chart" uri="{C3380CC4-5D6E-409C-BE32-E72D297353CC}">
                <c16:uniqueId val="{00000009-BED0-4C4C-825C-88D1012D4185}"/>
              </c:ext>
            </c:extLst>
          </c:dPt>
          <c:dPt>
            <c:idx val="8"/>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BED0-4C4C-825C-88D1012D4185}"/>
              </c:ext>
            </c:extLst>
          </c:dPt>
          <c:dLbls>
            <c:dLbl>
              <c:idx val="1"/>
              <c:delete val="1"/>
              <c:extLst>
                <c:ext xmlns:c15="http://schemas.microsoft.com/office/drawing/2012/chart" uri="{CE6537A1-D6FC-4f65-9D91-7224C49458BB}"/>
                <c:ext xmlns:c16="http://schemas.microsoft.com/office/drawing/2014/chart" uri="{C3380CC4-5D6E-409C-BE32-E72D297353CC}">
                  <c16:uniqueId val="{00000007-BED0-4C4C-825C-88D1012D4185}"/>
                </c:ext>
              </c:extLst>
            </c:dLbl>
            <c:dLbl>
              <c:idx val="4"/>
              <c:delete val="1"/>
              <c:extLst>
                <c:ext xmlns:c15="http://schemas.microsoft.com/office/drawing/2012/chart" uri="{CE6537A1-D6FC-4f65-9D91-7224C49458BB}"/>
                <c:ext xmlns:c16="http://schemas.microsoft.com/office/drawing/2014/chart" uri="{C3380CC4-5D6E-409C-BE32-E72D297353CC}">
                  <c16:uniqueId val="{00000008-BED0-4C4C-825C-88D1012D4185}"/>
                </c:ext>
              </c:extLst>
            </c:dLbl>
            <c:dLbl>
              <c:idx val="7"/>
              <c:delete val="1"/>
              <c:extLst>
                <c:ext xmlns:c15="http://schemas.microsoft.com/office/drawing/2012/chart" uri="{CE6537A1-D6FC-4f65-9D91-7224C49458BB}"/>
                <c:ext xmlns:c16="http://schemas.microsoft.com/office/drawing/2014/chart" uri="{C3380CC4-5D6E-409C-BE32-E72D297353CC}">
                  <c16:uniqueId val="{00000009-BED0-4C4C-825C-88D1012D4185}"/>
                </c:ext>
              </c:extLst>
            </c:dLbl>
            <c:dLbl>
              <c:idx val="8"/>
              <c:layout>
                <c:manualLayout>
                  <c:x val="2.5641030817893902E-3"/>
                  <c:y val="-1.2315270935960592E-2"/>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pt-BR"/>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ED0-4C4C-825C-88D1012D4185}"/>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pt-BR"/>
              </a:p>
            </c:txPr>
            <c:showLegendKey val="0"/>
            <c:showVal val="0"/>
            <c:showCatName val="0"/>
            <c:showSerName val="0"/>
            <c:showPercent val="1"/>
            <c:showBubbleSize val="0"/>
            <c:showLeaderLines val="1"/>
            <c:leaderLines>
              <c:spPr>
                <a:ln w="9525" cap="flat" cmpd="sng" algn="ctr">
                  <a:solidFill>
                    <a:schemeClr val="dk1">
                      <a:lumMod val="35000"/>
                      <a:lumOff val="65000"/>
                    </a:schemeClr>
                  </a:solidFill>
                  <a:round/>
                </a:ln>
                <a:effectLst/>
              </c:spPr>
            </c:leaderLines>
            <c:extLst>
              <c:ext xmlns:c15="http://schemas.microsoft.com/office/drawing/2012/chart" uri="{CE6537A1-D6FC-4f65-9D91-7224C49458BB}"/>
            </c:extLst>
          </c:dLbls>
          <c:cat>
            <c:strRef>
              <c:f>'Dados Ambientais'!$F$95:$F$103</c:f>
              <c:strCache>
                <c:ptCount val="9"/>
                <c:pt idx="0">
                  <c:v>Diesel</c:v>
                </c:pt>
                <c:pt idx="1">
                  <c:v>Querosene</c:v>
                </c:pt>
                <c:pt idx="2">
                  <c:v>GLP</c:v>
                </c:pt>
                <c:pt idx="3">
                  <c:v>Oleo combustivel</c:v>
                </c:pt>
                <c:pt idx="4">
                  <c:v>Gasolina</c:v>
                </c:pt>
                <c:pt idx="5">
                  <c:v>Gas natural</c:v>
                </c:pt>
                <c:pt idx="6">
                  <c:v>Coque</c:v>
                </c:pt>
                <c:pt idx="7">
                  <c:v>Oleo lubrificante</c:v>
                </c:pt>
                <c:pt idx="8">
                  <c:v>Energia Elétrica Não Renovável</c:v>
                </c:pt>
              </c:strCache>
            </c:strRef>
          </c:cat>
          <c:val>
            <c:numRef>
              <c:f>'Dados Ambientais'!$G$95:$G$103</c:f>
              <c:numCache>
                <c:formatCode>General</c:formatCode>
                <c:ptCount val="9"/>
                <c:pt idx="0">
                  <c:v>1878215.5466692974</c:v>
                </c:pt>
                <c:pt idx="1">
                  <c:v>0</c:v>
                </c:pt>
                <c:pt idx="2">
                  <c:v>2558993.8877898548</c:v>
                </c:pt>
                <c:pt idx="3">
                  <c:v>380626.53279999999</c:v>
                </c:pt>
                <c:pt idx="4">
                  <c:v>1124.941963624</c:v>
                </c:pt>
                <c:pt idx="5">
                  <c:v>454876.04919833998</c:v>
                </c:pt>
                <c:pt idx="6">
                  <c:v>338451.28082306002</c:v>
                </c:pt>
                <c:pt idx="7">
                  <c:v>1.0929</c:v>
                </c:pt>
                <c:pt idx="8">
                  <c:v>200266.47360000058</c:v>
                </c:pt>
              </c:numCache>
            </c:numRef>
          </c:val>
          <c:extLst>
            <c:ext xmlns:c16="http://schemas.microsoft.com/office/drawing/2014/chart" uri="{C3380CC4-5D6E-409C-BE32-E72D297353CC}">
              <c16:uniqueId val="{00000000-BED0-4C4C-825C-88D1012D4185}"/>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3695825941752893"/>
          <c:y val="0.17173572493445216"/>
          <c:w val="0.33992925516932071"/>
          <c:h val="0.75822290453090457"/>
        </c:manualLayout>
      </c:layout>
      <c:overlay val="0"/>
      <c:spPr>
        <a:solidFill>
          <a:schemeClr val="lt1">
            <a:alpha val="50000"/>
          </a:schemeClr>
        </a:solid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pattFill prst="dkDnDiag">
      <a:fgClr>
        <a:schemeClr val="lt1"/>
      </a:fgClr>
      <a:bgClr>
        <a:schemeClr val="dk1">
          <a:lumMod val="10000"/>
          <a:lumOff val="90000"/>
        </a:schemeClr>
      </a:bgClr>
    </a:pattFill>
    <a:ln w="9525" cap="flat" cmpd="sng" algn="ctr">
      <a:solidFill>
        <a:schemeClr val="dk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pt-BR"/>
              <a:t>Captação</a:t>
            </a:r>
            <a:r>
              <a:rPr lang="pt-BR" baseline="0"/>
              <a:t> de água</a:t>
            </a:r>
            <a:endParaRPr lang="pt-B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Ambientais'!$K$149</c:f>
              <c:strCache>
                <c:ptCount val="1"/>
                <c:pt idx="0">
                  <c:v>2023</c:v>
                </c:pt>
              </c:strCache>
            </c:strRef>
          </c:tx>
          <c:spPr>
            <a:gradFill flip="none" rotWithShape="1">
              <a:gsLst>
                <a:gs pos="0">
                  <a:schemeClr val="accent1"/>
                </a:gs>
                <a:gs pos="75000">
                  <a:schemeClr val="accent1">
                    <a:lumMod val="60000"/>
                    <a:lumOff val="40000"/>
                  </a:schemeClr>
                </a:gs>
                <a:gs pos="51000">
                  <a:schemeClr val="accent1">
                    <a:alpha val="75000"/>
                  </a:schemeClr>
                </a:gs>
                <a:gs pos="100000">
                  <a:schemeClr val="accent1">
                    <a:lumMod val="20000"/>
                    <a:lumOff val="80000"/>
                    <a:alpha val="15000"/>
                  </a:schemeClr>
                </a:gs>
              </a:gsLst>
              <a:lin ang="5400000" scaled="0"/>
            </a:gradFill>
            <a:ln>
              <a:noFill/>
            </a:ln>
            <a:effectLst/>
          </c:spPr>
          <c:invertIfNegative val="0"/>
          <c:cat>
            <c:strRef>
              <c:f>'Dados Ambientais'!$J$150:$J$151</c:f>
              <c:strCache>
                <c:ptCount val="2"/>
                <c:pt idx="0">
                  <c:v> Mineração </c:v>
                </c:pt>
                <c:pt idx="1">
                  <c:v> Metalurgia </c:v>
                </c:pt>
              </c:strCache>
            </c:strRef>
          </c:cat>
          <c:val>
            <c:numRef>
              <c:f>'Dados Ambientais'!$K$150:$K$151</c:f>
              <c:numCache>
                <c:formatCode>_(* #,##0.00_);_(* \(#,##0.00\);_(* "-"??_);_(@_)</c:formatCode>
                <c:ptCount val="2"/>
                <c:pt idx="0">
                  <c:v>141192</c:v>
                </c:pt>
                <c:pt idx="1">
                  <c:v>14733.513000000001</c:v>
                </c:pt>
              </c:numCache>
            </c:numRef>
          </c:val>
          <c:extLst>
            <c:ext xmlns:c16="http://schemas.microsoft.com/office/drawing/2014/chart" uri="{C3380CC4-5D6E-409C-BE32-E72D297353CC}">
              <c16:uniqueId val="{00000000-1F52-4CF0-B1F3-B93F5D871EA6}"/>
            </c:ext>
          </c:extLst>
        </c:ser>
        <c:ser>
          <c:idx val="1"/>
          <c:order val="1"/>
          <c:tx>
            <c:strRef>
              <c:f>'Dados Ambientais'!$L$149</c:f>
              <c:strCache>
                <c:ptCount val="1"/>
                <c:pt idx="0">
                  <c:v>2024</c:v>
                </c:pt>
              </c:strCache>
            </c:strRef>
          </c:tx>
          <c:spPr>
            <a:gradFill flip="none" rotWithShape="1">
              <a:gsLst>
                <a:gs pos="0">
                  <a:schemeClr val="accent2"/>
                </a:gs>
                <a:gs pos="75000">
                  <a:schemeClr val="accent2">
                    <a:lumMod val="60000"/>
                    <a:lumOff val="40000"/>
                  </a:schemeClr>
                </a:gs>
                <a:gs pos="51000">
                  <a:schemeClr val="accent2">
                    <a:alpha val="75000"/>
                  </a:schemeClr>
                </a:gs>
                <a:gs pos="100000">
                  <a:schemeClr val="accent2">
                    <a:lumMod val="20000"/>
                    <a:lumOff val="80000"/>
                    <a:alpha val="15000"/>
                  </a:schemeClr>
                </a:gs>
              </a:gsLst>
              <a:lin ang="5400000" scaled="0"/>
            </a:gradFill>
            <a:ln>
              <a:noFill/>
            </a:ln>
            <a:effectLst/>
          </c:spPr>
          <c:invertIfNegative val="0"/>
          <c:cat>
            <c:strRef>
              <c:f>'Dados Ambientais'!$J$150:$J$151</c:f>
              <c:strCache>
                <c:ptCount val="2"/>
                <c:pt idx="0">
                  <c:v> Mineração </c:v>
                </c:pt>
                <c:pt idx="1">
                  <c:v> Metalurgia </c:v>
                </c:pt>
              </c:strCache>
            </c:strRef>
          </c:cat>
          <c:val>
            <c:numRef>
              <c:f>'Dados Ambientais'!$L$150:$L$151</c:f>
              <c:numCache>
                <c:formatCode>_(* #,##0.00_);_(* \(#,##0.00\);_(* "-"??_);_(@_)</c:formatCode>
                <c:ptCount val="2"/>
                <c:pt idx="0">
                  <c:v>135008.22699999998</c:v>
                </c:pt>
                <c:pt idx="1">
                  <c:v>15046.886</c:v>
                </c:pt>
              </c:numCache>
            </c:numRef>
          </c:val>
          <c:extLst>
            <c:ext xmlns:c16="http://schemas.microsoft.com/office/drawing/2014/chart" uri="{C3380CC4-5D6E-409C-BE32-E72D297353CC}">
              <c16:uniqueId val="{00000001-1F52-4CF0-B1F3-B93F5D871EA6}"/>
            </c:ext>
          </c:extLst>
        </c:ser>
        <c:dLbls>
          <c:showLegendKey val="0"/>
          <c:showVal val="0"/>
          <c:showCatName val="0"/>
          <c:showSerName val="0"/>
          <c:showPercent val="0"/>
          <c:showBubbleSize val="0"/>
        </c:dLbls>
        <c:gapWidth val="355"/>
        <c:overlap val="-70"/>
        <c:axId val="1941972576"/>
        <c:axId val="1941969216"/>
      </c:barChart>
      <c:catAx>
        <c:axId val="194197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941969216"/>
        <c:crosses val="autoZero"/>
        <c:auto val="1"/>
        <c:lblAlgn val="ctr"/>
        <c:lblOffset val="100"/>
        <c:noMultiLvlLbl val="0"/>
      </c:catAx>
      <c:valAx>
        <c:axId val="1941969216"/>
        <c:scaling>
          <c:orientation val="minMax"/>
        </c:scaling>
        <c:delete val="0"/>
        <c:axPos val="l"/>
        <c:majorGridlines>
          <c:spPr>
            <a:ln w="9525" cap="flat" cmpd="sng" algn="ctr">
              <a:gradFill>
                <a:gsLst>
                  <a:gs pos="100000">
                    <a:schemeClr val="tx1">
                      <a:lumMod val="5000"/>
                      <a:lumOff val="95000"/>
                    </a:schemeClr>
                  </a:gs>
                  <a:gs pos="0">
                    <a:schemeClr val="tx1">
                      <a:lumMod val="25000"/>
                      <a:lumOff val="75000"/>
                    </a:schemeClr>
                  </a:gs>
                </a:gsLst>
                <a:lin ang="5400000" scaled="0"/>
              </a:gra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941972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pt-BR" b="1"/>
              <a:t>Distribuição da Captação nas Operações Nexa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doughnutChart>
        <c:varyColors val="1"/>
        <c:ser>
          <c:idx val="0"/>
          <c:order val="0"/>
          <c:dPt>
            <c:idx val="0"/>
            <c:bubble3D val="0"/>
            <c:spPr>
              <a:solidFill>
                <a:schemeClr val="tx1">
                  <a:lumMod val="65000"/>
                  <a:lumOff val="35000"/>
                </a:schemeClr>
              </a:solidFill>
              <a:ln w="19050">
                <a:solidFill>
                  <a:schemeClr val="lt1"/>
                </a:solidFill>
              </a:ln>
              <a:effectLst/>
            </c:spPr>
            <c:extLst>
              <c:ext xmlns:c16="http://schemas.microsoft.com/office/drawing/2014/chart" uri="{C3380CC4-5D6E-409C-BE32-E72D297353CC}">
                <c16:uniqueId val="{00000002-980D-43AA-A48D-B731D145492B}"/>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980D-43AA-A48D-B731D145492B}"/>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4-980D-43AA-A48D-B731D145492B}"/>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5-980D-43AA-A48D-B731D145492B}"/>
              </c:ext>
            </c:extLst>
          </c:dPt>
          <c:dPt>
            <c:idx val="4"/>
            <c:bubble3D val="0"/>
            <c:spPr>
              <a:solidFill>
                <a:srgbClr val="FFCC99"/>
              </a:solidFill>
              <a:ln w="19050">
                <a:solidFill>
                  <a:schemeClr val="lt1"/>
                </a:solidFill>
              </a:ln>
              <a:effectLst/>
            </c:spPr>
            <c:extLst>
              <c:ext xmlns:c16="http://schemas.microsoft.com/office/drawing/2014/chart" uri="{C3380CC4-5D6E-409C-BE32-E72D297353CC}">
                <c16:uniqueId val="{00000006-980D-43AA-A48D-B731D145492B}"/>
              </c:ext>
            </c:extLst>
          </c:dPt>
          <c:dPt>
            <c:idx val="5"/>
            <c:bubble3D val="0"/>
            <c:spPr>
              <a:solidFill>
                <a:schemeClr val="tx1">
                  <a:lumMod val="85000"/>
                  <a:lumOff val="15000"/>
                </a:schemeClr>
              </a:solidFill>
              <a:ln w="19050">
                <a:solidFill>
                  <a:schemeClr val="lt1"/>
                </a:solidFill>
              </a:ln>
              <a:effectLst/>
            </c:spPr>
            <c:extLst>
              <c:ext xmlns:c16="http://schemas.microsoft.com/office/drawing/2014/chart" uri="{C3380CC4-5D6E-409C-BE32-E72D297353CC}">
                <c16:uniqueId val="{00000007-980D-43AA-A48D-B731D145492B}"/>
              </c:ext>
            </c:extLst>
          </c:dPt>
          <c:dPt>
            <c:idx val="6"/>
            <c:bubble3D val="0"/>
            <c:spPr>
              <a:solidFill>
                <a:schemeClr val="accent2">
                  <a:lumMod val="75000"/>
                </a:schemeClr>
              </a:solidFill>
              <a:ln w="19050">
                <a:solidFill>
                  <a:schemeClr val="lt1"/>
                </a:solidFill>
              </a:ln>
              <a:effectLst/>
            </c:spPr>
            <c:extLst>
              <c:ext xmlns:c16="http://schemas.microsoft.com/office/drawing/2014/chart" uri="{C3380CC4-5D6E-409C-BE32-E72D297353CC}">
                <c16:uniqueId val="{00000008-980D-43AA-A48D-B731D145492B}"/>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1-980D-43AA-A48D-B731D145492B}"/>
              </c:ext>
            </c:extLst>
          </c:dPt>
          <c:cat>
            <c:strRef>
              <c:f>'Dados Ambientais'!$K$156:$K$163</c:f>
              <c:strCache>
                <c:ptCount val="8"/>
                <c:pt idx="0">
                  <c:v>Aripuanã</c:v>
                </c:pt>
                <c:pt idx="1">
                  <c:v>Atacocha</c:v>
                </c:pt>
                <c:pt idx="2">
                  <c:v>Cajamarquilla</c:v>
                </c:pt>
                <c:pt idx="3">
                  <c:v>Cerro Lindo</c:v>
                </c:pt>
                <c:pt idx="4">
                  <c:v>El Porvenir</c:v>
                </c:pt>
                <c:pt idx="5">
                  <c:v>Juiz de Fora</c:v>
                </c:pt>
                <c:pt idx="6">
                  <c:v>Três Marias </c:v>
                </c:pt>
                <c:pt idx="7">
                  <c:v>Vazante</c:v>
                </c:pt>
              </c:strCache>
            </c:strRef>
          </c:cat>
          <c:val>
            <c:numRef>
              <c:f>'Dados Ambientais'!$L$156:$L$163</c:f>
              <c:numCache>
                <c:formatCode>General</c:formatCode>
                <c:ptCount val="8"/>
                <c:pt idx="0">
                  <c:v>0.12</c:v>
                </c:pt>
                <c:pt idx="1">
                  <c:v>0.02</c:v>
                </c:pt>
                <c:pt idx="2">
                  <c:v>0.03</c:v>
                </c:pt>
                <c:pt idx="3">
                  <c:v>0.03</c:v>
                </c:pt>
                <c:pt idx="4">
                  <c:v>7.0000000000000007E-2</c:v>
                </c:pt>
                <c:pt idx="5">
                  <c:v>0.03</c:v>
                </c:pt>
                <c:pt idx="6">
                  <c:v>0.04</c:v>
                </c:pt>
                <c:pt idx="7">
                  <c:v>0.66</c:v>
                </c:pt>
              </c:numCache>
            </c:numRef>
          </c:val>
          <c:extLst>
            <c:ext xmlns:c16="http://schemas.microsoft.com/office/drawing/2014/chart" uri="{C3380CC4-5D6E-409C-BE32-E72D297353CC}">
              <c16:uniqueId val="{00000000-980D-43AA-A48D-B731D145492B}"/>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r>
              <a:rPr lang="pt-BR"/>
              <a:t>descarte</a:t>
            </a:r>
            <a:r>
              <a:rPr lang="pt-BR" baseline="0"/>
              <a:t> de água</a:t>
            </a:r>
            <a:endParaRPr lang="pt-BR"/>
          </a:p>
        </c:rich>
      </c:tx>
      <c:overlay val="0"/>
      <c:spPr>
        <a:noFill/>
        <a:ln>
          <a:noFill/>
        </a:ln>
        <a:effectLst/>
      </c:spPr>
      <c:txPr>
        <a:bodyPr rot="0" spcFirstLastPara="1" vertOverflow="ellipsis" vert="horz" wrap="square" anchor="ctr" anchorCtr="1"/>
        <a:lstStyle/>
        <a:p>
          <a:pPr>
            <a:defRPr sz="1800" b="1" i="0" u="none" strike="noStrike" kern="1200" cap="all" spc="50" baseline="0">
              <a:solidFill>
                <a:schemeClr val="tx1">
                  <a:lumMod val="65000"/>
                  <a:lumOff val="35000"/>
                </a:schemeClr>
              </a:solidFill>
              <a:latin typeface="+mn-lt"/>
              <a:ea typeface="+mn-ea"/>
              <a:cs typeface="+mn-cs"/>
            </a:defRPr>
          </a:pPr>
          <a:endParaRPr lang="pt-BR"/>
        </a:p>
      </c:txPr>
    </c:title>
    <c:autoTitleDeleted val="0"/>
    <c:plotArea>
      <c:layout/>
      <c:barChart>
        <c:barDir val="col"/>
        <c:grouping val="clustered"/>
        <c:varyColors val="0"/>
        <c:ser>
          <c:idx val="0"/>
          <c:order val="0"/>
          <c:tx>
            <c:strRef>
              <c:f>'Dados Ambientais'!$K$171</c:f>
              <c:strCache>
                <c:ptCount val="1"/>
                <c:pt idx="0">
                  <c:v>2023</c:v>
                </c:pt>
              </c:strCache>
            </c:strRef>
          </c:tx>
          <c:spPr>
            <a:gradFill flip="none" rotWithShape="1">
              <a:gsLst>
                <a:gs pos="0">
                  <a:schemeClr val="accent1"/>
                </a:gs>
                <a:gs pos="75000">
                  <a:schemeClr val="accent1">
                    <a:lumMod val="60000"/>
                    <a:lumOff val="40000"/>
                  </a:schemeClr>
                </a:gs>
                <a:gs pos="51000">
                  <a:schemeClr val="accent1">
                    <a:alpha val="75000"/>
                  </a:schemeClr>
                </a:gs>
                <a:gs pos="100000">
                  <a:schemeClr val="accent1">
                    <a:lumMod val="20000"/>
                    <a:lumOff val="80000"/>
                    <a:alpha val="15000"/>
                  </a:schemeClr>
                </a:gs>
              </a:gsLst>
              <a:lin ang="5400000" scaled="0"/>
            </a:gradFill>
            <a:ln>
              <a:noFill/>
            </a:ln>
            <a:effectLst/>
          </c:spPr>
          <c:invertIfNegative val="0"/>
          <c:cat>
            <c:strRef>
              <c:f>'Dados Ambientais'!$J$172:$J$173</c:f>
              <c:strCache>
                <c:ptCount val="2"/>
                <c:pt idx="0">
                  <c:v> Mineração </c:v>
                </c:pt>
                <c:pt idx="1">
                  <c:v> Metalurgia </c:v>
                </c:pt>
              </c:strCache>
            </c:strRef>
          </c:cat>
          <c:val>
            <c:numRef>
              <c:f>'Dados Ambientais'!$K$172:$K$173</c:f>
              <c:numCache>
                <c:formatCode>_(* #,##0.00_);_(* \(#,##0.00\);_(* "-"??_);_(@_)</c:formatCode>
                <c:ptCount val="2"/>
                <c:pt idx="0">
                  <c:v>130802.69700000001</c:v>
                </c:pt>
                <c:pt idx="1">
                  <c:v>6338.3609999999999</c:v>
                </c:pt>
              </c:numCache>
            </c:numRef>
          </c:val>
          <c:extLst>
            <c:ext xmlns:c16="http://schemas.microsoft.com/office/drawing/2014/chart" uri="{C3380CC4-5D6E-409C-BE32-E72D297353CC}">
              <c16:uniqueId val="{00000000-4038-47E6-AA36-259554D72189}"/>
            </c:ext>
          </c:extLst>
        </c:ser>
        <c:ser>
          <c:idx val="1"/>
          <c:order val="1"/>
          <c:tx>
            <c:strRef>
              <c:f>'Dados Ambientais'!$L$171</c:f>
              <c:strCache>
                <c:ptCount val="1"/>
                <c:pt idx="0">
                  <c:v>2024</c:v>
                </c:pt>
              </c:strCache>
            </c:strRef>
          </c:tx>
          <c:spPr>
            <a:gradFill flip="none" rotWithShape="1">
              <a:gsLst>
                <a:gs pos="0">
                  <a:schemeClr val="accent2"/>
                </a:gs>
                <a:gs pos="75000">
                  <a:schemeClr val="accent2">
                    <a:lumMod val="60000"/>
                    <a:lumOff val="40000"/>
                  </a:schemeClr>
                </a:gs>
                <a:gs pos="51000">
                  <a:schemeClr val="accent2">
                    <a:alpha val="75000"/>
                  </a:schemeClr>
                </a:gs>
                <a:gs pos="100000">
                  <a:schemeClr val="accent2">
                    <a:lumMod val="20000"/>
                    <a:lumOff val="80000"/>
                    <a:alpha val="15000"/>
                  </a:schemeClr>
                </a:gs>
              </a:gsLst>
              <a:lin ang="5400000" scaled="0"/>
            </a:gradFill>
            <a:ln>
              <a:noFill/>
            </a:ln>
            <a:effectLst/>
          </c:spPr>
          <c:invertIfNegative val="0"/>
          <c:cat>
            <c:strRef>
              <c:f>'Dados Ambientais'!$J$172:$J$173</c:f>
              <c:strCache>
                <c:ptCount val="2"/>
                <c:pt idx="0">
                  <c:v> Mineração </c:v>
                </c:pt>
                <c:pt idx="1">
                  <c:v> Metalurgia </c:v>
                </c:pt>
              </c:strCache>
            </c:strRef>
          </c:cat>
          <c:val>
            <c:numRef>
              <c:f>'Dados Ambientais'!$L$172:$L$173</c:f>
              <c:numCache>
                <c:formatCode>_(* #,##0.00_);_(* \(#,##0.00\);_(* "-"??_);_(@_)</c:formatCode>
                <c:ptCount val="2"/>
                <c:pt idx="0">
                  <c:v>128153</c:v>
                </c:pt>
                <c:pt idx="1">
                  <c:v>7139</c:v>
                </c:pt>
              </c:numCache>
            </c:numRef>
          </c:val>
          <c:extLst>
            <c:ext xmlns:c16="http://schemas.microsoft.com/office/drawing/2014/chart" uri="{C3380CC4-5D6E-409C-BE32-E72D297353CC}">
              <c16:uniqueId val="{00000001-4038-47E6-AA36-259554D72189}"/>
            </c:ext>
          </c:extLst>
        </c:ser>
        <c:dLbls>
          <c:showLegendKey val="0"/>
          <c:showVal val="0"/>
          <c:showCatName val="0"/>
          <c:showSerName val="0"/>
          <c:showPercent val="0"/>
          <c:showBubbleSize val="0"/>
        </c:dLbls>
        <c:gapWidth val="355"/>
        <c:overlap val="-70"/>
        <c:axId val="1941972576"/>
        <c:axId val="1941969216"/>
      </c:barChart>
      <c:catAx>
        <c:axId val="19419725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941969216"/>
        <c:crosses val="autoZero"/>
        <c:auto val="1"/>
        <c:lblAlgn val="ctr"/>
        <c:lblOffset val="100"/>
        <c:noMultiLvlLbl val="0"/>
      </c:catAx>
      <c:valAx>
        <c:axId val="1941969216"/>
        <c:scaling>
          <c:orientation val="minMax"/>
        </c:scaling>
        <c:delete val="0"/>
        <c:axPos val="l"/>
        <c:majorGridlines>
          <c:spPr>
            <a:ln w="9525" cap="flat" cmpd="sng" algn="ctr">
              <a:gradFill>
                <a:gsLst>
                  <a:gs pos="100000">
                    <a:schemeClr val="tx1">
                      <a:lumMod val="5000"/>
                      <a:lumOff val="95000"/>
                    </a:schemeClr>
                  </a:gs>
                  <a:gs pos="0">
                    <a:schemeClr val="tx1">
                      <a:lumMod val="25000"/>
                      <a:lumOff val="75000"/>
                    </a:schemeClr>
                  </a:gs>
                </a:gsLst>
                <a:lin ang="5400000" scaled="0"/>
              </a:gra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crossAx val="19419725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pt-BR" b="1"/>
              <a:t>Distribuição da Captação nas Operações Nexa</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pt-BR"/>
        </a:p>
      </c:txPr>
    </c:title>
    <c:autoTitleDeleted val="0"/>
    <c:plotArea>
      <c:layout/>
      <c:doughnutChart>
        <c:varyColors val="1"/>
        <c:ser>
          <c:idx val="0"/>
          <c:order val="0"/>
          <c:dPt>
            <c:idx val="0"/>
            <c:bubble3D val="0"/>
            <c:spPr>
              <a:solidFill>
                <a:schemeClr val="tx1">
                  <a:lumMod val="65000"/>
                  <a:lumOff val="35000"/>
                </a:schemeClr>
              </a:solidFill>
              <a:ln w="19050">
                <a:solidFill>
                  <a:schemeClr val="lt1"/>
                </a:solidFill>
              </a:ln>
              <a:effectLst/>
            </c:spPr>
            <c:extLst>
              <c:ext xmlns:c16="http://schemas.microsoft.com/office/drawing/2014/chart" uri="{C3380CC4-5D6E-409C-BE32-E72D297353CC}">
                <c16:uniqueId val="{00000001-F46E-46D8-8D67-7C4C30F96FB6}"/>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F46E-46D8-8D67-7C4C30F96FB6}"/>
              </c:ext>
            </c:extLst>
          </c:dPt>
          <c:dPt>
            <c:idx val="2"/>
            <c:bubble3D val="0"/>
            <c:spPr>
              <a:solidFill>
                <a:schemeClr val="bg2">
                  <a:lumMod val="90000"/>
                </a:schemeClr>
              </a:solidFill>
              <a:ln w="19050">
                <a:solidFill>
                  <a:schemeClr val="lt1"/>
                </a:solidFill>
              </a:ln>
              <a:effectLst/>
            </c:spPr>
            <c:extLst>
              <c:ext xmlns:c16="http://schemas.microsoft.com/office/drawing/2014/chart" uri="{C3380CC4-5D6E-409C-BE32-E72D297353CC}">
                <c16:uniqueId val="{00000005-F46E-46D8-8D67-7C4C30F96FB6}"/>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F46E-46D8-8D67-7C4C30F96FB6}"/>
              </c:ext>
            </c:extLst>
          </c:dPt>
          <c:dPt>
            <c:idx val="4"/>
            <c:bubble3D val="0"/>
            <c:spPr>
              <a:solidFill>
                <a:srgbClr val="FFCC99"/>
              </a:solidFill>
              <a:ln w="19050">
                <a:solidFill>
                  <a:schemeClr val="lt1"/>
                </a:solidFill>
              </a:ln>
              <a:effectLst/>
            </c:spPr>
            <c:extLst>
              <c:ext xmlns:c16="http://schemas.microsoft.com/office/drawing/2014/chart" uri="{C3380CC4-5D6E-409C-BE32-E72D297353CC}">
                <c16:uniqueId val="{00000009-F46E-46D8-8D67-7C4C30F96FB6}"/>
              </c:ext>
            </c:extLst>
          </c:dPt>
          <c:dPt>
            <c:idx val="5"/>
            <c:bubble3D val="0"/>
            <c:spPr>
              <a:solidFill>
                <a:schemeClr val="tx1">
                  <a:lumMod val="85000"/>
                  <a:lumOff val="15000"/>
                </a:schemeClr>
              </a:solidFill>
              <a:ln w="19050">
                <a:solidFill>
                  <a:schemeClr val="lt1"/>
                </a:solidFill>
              </a:ln>
              <a:effectLst/>
            </c:spPr>
            <c:extLst>
              <c:ext xmlns:c16="http://schemas.microsoft.com/office/drawing/2014/chart" uri="{C3380CC4-5D6E-409C-BE32-E72D297353CC}">
                <c16:uniqueId val="{0000000B-F46E-46D8-8D67-7C4C30F96FB6}"/>
              </c:ext>
            </c:extLst>
          </c:dPt>
          <c:dPt>
            <c:idx val="6"/>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0D-F46E-46D8-8D67-7C4C30F96FB6}"/>
              </c:ext>
            </c:extLst>
          </c:dPt>
          <c:dPt>
            <c:idx val="7"/>
            <c:bubble3D val="0"/>
            <c:spPr>
              <a:solidFill>
                <a:schemeClr val="accent2"/>
              </a:solidFill>
              <a:ln w="19050">
                <a:solidFill>
                  <a:schemeClr val="lt1"/>
                </a:solidFill>
              </a:ln>
              <a:effectLst/>
            </c:spPr>
            <c:extLst>
              <c:ext xmlns:c16="http://schemas.microsoft.com/office/drawing/2014/chart" uri="{C3380CC4-5D6E-409C-BE32-E72D297353CC}">
                <c16:uniqueId val="{0000000F-F46E-46D8-8D67-7C4C30F96FB6}"/>
              </c:ext>
            </c:extLst>
          </c:dPt>
          <c:cat>
            <c:strRef>
              <c:f>'Dados Ambientais'!$K$174:$K$181</c:f>
              <c:strCache>
                <c:ptCount val="8"/>
                <c:pt idx="0">
                  <c:v>Aripuanã</c:v>
                </c:pt>
                <c:pt idx="1">
                  <c:v>Atacocha</c:v>
                </c:pt>
                <c:pt idx="2">
                  <c:v>Cajamarquilla</c:v>
                </c:pt>
                <c:pt idx="3">
                  <c:v>Cerro Lindo</c:v>
                </c:pt>
                <c:pt idx="4">
                  <c:v>El Porvenir</c:v>
                </c:pt>
                <c:pt idx="5">
                  <c:v>Juiz de Fora</c:v>
                </c:pt>
                <c:pt idx="6">
                  <c:v>Três Marias </c:v>
                </c:pt>
                <c:pt idx="7">
                  <c:v>Vazante</c:v>
                </c:pt>
              </c:strCache>
            </c:strRef>
          </c:cat>
          <c:val>
            <c:numRef>
              <c:f>'Dados Ambientais'!$L$174:$L$181</c:f>
              <c:numCache>
                <c:formatCode>General</c:formatCode>
                <c:ptCount val="8"/>
                <c:pt idx="0">
                  <c:v>0.13</c:v>
                </c:pt>
                <c:pt idx="1">
                  <c:v>0.02</c:v>
                </c:pt>
                <c:pt idx="2">
                  <c:v>0</c:v>
                </c:pt>
                <c:pt idx="3">
                  <c:v>0.01</c:v>
                </c:pt>
                <c:pt idx="4">
                  <c:v>0.05</c:v>
                </c:pt>
                <c:pt idx="5">
                  <c:v>0.02</c:v>
                </c:pt>
                <c:pt idx="6">
                  <c:v>0.03</c:v>
                </c:pt>
                <c:pt idx="7">
                  <c:v>0.73</c:v>
                </c:pt>
              </c:numCache>
            </c:numRef>
          </c:val>
          <c:extLst>
            <c:ext xmlns:c16="http://schemas.microsoft.com/office/drawing/2014/chart" uri="{C3380CC4-5D6E-409C-BE32-E72D297353CC}">
              <c16:uniqueId val="{00000010-F46E-46D8-8D67-7C4C30F96FB6}"/>
            </c:ext>
          </c:extLst>
        </c:ser>
        <c:dLbls>
          <c:showLegendKey val="0"/>
          <c:showVal val="0"/>
          <c:showCatName val="0"/>
          <c:showSerName val="0"/>
          <c:showPercent val="0"/>
          <c:showBubbleSize val="0"/>
          <c:showLeaderLines val="1"/>
        </c:dLbls>
        <c:firstSliceAng val="0"/>
        <c:holeSize val="75"/>
      </c:doughnut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pt-B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Verdana" panose="020B0604030504040204" pitchFamily="34" charset="0"/>
                <a:ea typeface="Verdana" panose="020B0604030504040204" pitchFamily="34" charset="0"/>
                <a:cs typeface="+mn-cs"/>
              </a:defRPr>
            </a:pPr>
            <a:r>
              <a:rPr lang="pt-BR">
                <a:latin typeface="Verdana" panose="020B0604030504040204" pitchFamily="34" charset="0"/>
                <a:ea typeface="Verdana" panose="020B0604030504040204" pitchFamily="34" charset="0"/>
              </a:rPr>
              <a:t>Emissões</a:t>
            </a:r>
            <a:r>
              <a:rPr lang="pt-BR" baseline="0">
                <a:latin typeface="Verdana" panose="020B0604030504040204" pitchFamily="34" charset="0"/>
                <a:ea typeface="Verdana" panose="020B0604030504040204" pitchFamily="34" charset="0"/>
              </a:rPr>
              <a:t> Nexa por Operação</a:t>
            </a:r>
            <a:endParaRPr lang="pt-BR">
              <a:latin typeface="Verdana" panose="020B0604030504040204" pitchFamily="34" charset="0"/>
              <a:ea typeface="Verdana" panose="020B0604030504040204" pitchFamily="34" charset="0"/>
            </a:endParaRPr>
          </a:p>
        </c:rich>
      </c:tx>
      <c:layout>
        <c:manualLayout>
          <c:xMode val="edge"/>
          <c:yMode val="edge"/>
          <c:x val="0.35647138047138049"/>
          <c:y val="1.9566736547868623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000"/>
                  <a:lumOff val="50000"/>
                </a:schemeClr>
              </a:solidFill>
              <a:latin typeface="Verdana" panose="020B0604030504040204" pitchFamily="34" charset="0"/>
              <a:ea typeface="Verdana" panose="020B0604030504040204" pitchFamily="34" charset="0"/>
              <a:cs typeface="+mn-cs"/>
            </a:defRPr>
          </a:pPr>
          <a:endParaRPr lang="pt-BR"/>
        </a:p>
      </c:txPr>
    </c:title>
    <c:autoTitleDeleted val="0"/>
    <c:plotArea>
      <c:layout/>
      <c:barChart>
        <c:barDir val="bar"/>
        <c:grouping val="clustered"/>
        <c:varyColors val="0"/>
        <c:ser>
          <c:idx val="0"/>
          <c:order val="0"/>
          <c:tx>
            <c:v>2022</c:v>
          </c:tx>
          <c:spPr>
            <a:solidFill>
              <a:schemeClr val="bg2">
                <a:lumMod val="75000"/>
              </a:schemeClr>
            </a:solidFill>
            <a:ln w="9525" cap="flat" cmpd="sng" algn="ctr">
              <a:solidFill>
                <a:schemeClr val="accent1">
                  <a:shade val="95000"/>
                </a:schemeClr>
              </a:solidFill>
              <a:round/>
            </a:ln>
            <a:effectLst/>
          </c:spPr>
          <c:invertIfNegative val="0"/>
          <c:cat>
            <c:strLit>
              <c:ptCount val="11"/>
              <c:pt idx="0">
                <c:v>CAJAMARQUILLA</c:v>
              </c:pt>
              <c:pt idx="1">
                <c:v>TRÊS MARIAS</c:v>
              </c:pt>
              <c:pt idx="2">
                <c:v>JUIZ DE FORA</c:v>
              </c:pt>
              <c:pt idx="3">
                <c:v>ARIPUANÃ</c:v>
              </c:pt>
              <c:pt idx="4">
                <c:v>VAZANTE</c:v>
              </c:pt>
              <c:pt idx="5">
                <c:v>MORRO AGUDO</c:v>
              </c:pt>
              <c:pt idx="6">
                <c:v>CERRO LINDO</c:v>
              </c:pt>
              <c:pt idx="7">
                <c:v>ATACOCHA</c:v>
              </c:pt>
              <c:pt idx="8">
                <c:v>EL POVENIR</c:v>
              </c:pt>
              <c:pt idx="9">
                <c:v>CORPORATIVO BR</c:v>
              </c:pt>
              <c:pt idx="10">
                <c:v>CORPORATIVO PERU</c:v>
              </c:pt>
            </c:strLit>
          </c:cat>
          <c:val>
            <c:numLit>
              <c:formatCode>General</c:formatCode>
              <c:ptCount val="11"/>
              <c:pt idx="0">
                <c:v>18080.116999999998</c:v>
              </c:pt>
              <c:pt idx="1">
                <c:v>44628.11</c:v>
              </c:pt>
              <c:pt idx="2">
                <c:v>89083.876999999993</c:v>
              </c:pt>
              <c:pt idx="3">
                <c:v>6859.23</c:v>
              </c:pt>
              <c:pt idx="4">
                <c:v>9528.4500000000007</c:v>
              </c:pt>
              <c:pt idx="5">
                <c:v>7509.6850000000013</c:v>
              </c:pt>
              <c:pt idx="6">
                <c:v>27682.481</c:v>
              </c:pt>
              <c:pt idx="7">
                <c:v>1438.684</c:v>
              </c:pt>
              <c:pt idx="8">
                <c:v>1550.442</c:v>
              </c:pt>
              <c:pt idx="9">
                <c:v>833.77800000000002</c:v>
              </c:pt>
              <c:pt idx="10">
                <c:v>1168.0903043323337</c:v>
              </c:pt>
            </c:numLit>
          </c:val>
          <c:extLst>
            <c:ext xmlns:c16="http://schemas.microsoft.com/office/drawing/2014/chart" uri="{C3380CC4-5D6E-409C-BE32-E72D297353CC}">
              <c16:uniqueId val="{00000000-3F98-4E16-933B-46FB0D5863EC}"/>
            </c:ext>
          </c:extLst>
        </c:ser>
        <c:ser>
          <c:idx val="1"/>
          <c:order val="1"/>
          <c:tx>
            <c:v>2023</c:v>
          </c:tx>
          <c:spPr>
            <a:solidFill>
              <a:schemeClr val="bg2">
                <a:lumMod val="50000"/>
              </a:schemeClr>
            </a:solidFill>
            <a:ln w="9525" cap="flat" cmpd="sng" algn="ctr">
              <a:solidFill>
                <a:schemeClr val="accent2">
                  <a:shade val="95000"/>
                </a:schemeClr>
              </a:solidFill>
              <a:round/>
            </a:ln>
            <a:effectLst/>
          </c:spPr>
          <c:invertIfNegative val="0"/>
          <c:cat>
            <c:strLit>
              <c:ptCount val="11"/>
              <c:pt idx="0">
                <c:v>CAJAMARQUILLA</c:v>
              </c:pt>
              <c:pt idx="1">
                <c:v>TRÊS MARIAS</c:v>
              </c:pt>
              <c:pt idx="2">
                <c:v>JUIZ DE FORA</c:v>
              </c:pt>
              <c:pt idx="3">
                <c:v>ARIPUANÃ</c:v>
              </c:pt>
              <c:pt idx="4">
                <c:v>VAZANTE</c:v>
              </c:pt>
              <c:pt idx="5">
                <c:v>MORRO AGUDO</c:v>
              </c:pt>
              <c:pt idx="6">
                <c:v>CERRO LINDO</c:v>
              </c:pt>
              <c:pt idx="7">
                <c:v>ATACOCHA</c:v>
              </c:pt>
              <c:pt idx="8">
                <c:v>EL POVENIR</c:v>
              </c:pt>
              <c:pt idx="9">
                <c:v>CORPORATIVO BR</c:v>
              </c:pt>
              <c:pt idx="10">
                <c:v>CORPORATIVO PERU</c:v>
              </c:pt>
            </c:strLit>
          </c:cat>
          <c:val>
            <c:numLit>
              <c:formatCode>General</c:formatCode>
              <c:ptCount val="11"/>
              <c:pt idx="0">
                <c:v>18182.932000000001</c:v>
              </c:pt>
              <c:pt idx="1">
                <c:v>34622.242000000006</c:v>
              </c:pt>
              <c:pt idx="2">
                <c:v>97117.119999999995</c:v>
              </c:pt>
              <c:pt idx="3">
                <c:v>16827.315999999999</c:v>
              </c:pt>
              <c:pt idx="4">
                <c:v>16019.626</c:v>
              </c:pt>
              <c:pt idx="5">
                <c:v>11940.824000000001</c:v>
              </c:pt>
              <c:pt idx="6">
                <c:v>26952.887000000002</c:v>
              </c:pt>
              <c:pt idx="7">
                <c:v>8759.6989999999987</c:v>
              </c:pt>
              <c:pt idx="8">
                <c:v>12304.466999999999</c:v>
              </c:pt>
              <c:pt idx="9">
                <c:v>881.75099999999998</c:v>
              </c:pt>
              <c:pt idx="10">
                <c:v>1382.73</c:v>
              </c:pt>
            </c:numLit>
          </c:val>
          <c:extLst>
            <c:ext xmlns:c16="http://schemas.microsoft.com/office/drawing/2014/chart" uri="{C3380CC4-5D6E-409C-BE32-E72D297353CC}">
              <c16:uniqueId val="{00000001-3F98-4E16-933B-46FB0D5863EC}"/>
            </c:ext>
          </c:extLst>
        </c:ser>
        <c:ser>
          <c:idx val="2"/>
          <c:order val="2"/>
          <c:tx>
            <c:v>2024</c:v>
          </c:tx>
          <c:spPr>
            <a:solidFill>
              <a:schemeClr val="accent2"/>
            </a:solidFill>
            <a:ln w="9525" cap="flat" cmpd="sng" algn="ctr">
              <a:solidFill>
                <a:schemeClr val="accent3">
                  <a:shade val="95000"/>
                </a:schemeClr>
              </a:solidFill>
              <a:round/>
            </a:ln>
            <a:effectLst/>
          </c:spPr>
          <c:invertIfNegative val="0"/>
          <c:cat>
            <c:strLit>
              <c:ptCount val="11"/>
              <c:pt idx="0">
                <c:v>CAJAMARQUILLA</c:v>
              </c:pt>
              <c:pt idx="1">
                <c:v>TRÊS MARIAS</c:v>
              </c:pt>
              <c:pt idx="2">
                <c:v>JUIZ DE FORA</c:v>
              </c:pt>
              <c:pt idx="3">
                <c:v>ARIPUANÃ</c:v>
              </c:pt>
              <c:pt idx="4">
                <c:v>VAZANTE</c:v>
              </c:pt>
              <c:pt idx="5">
                <c:v>MORRO AGUDO</c:v>
              </c:pt>
              <c:pt idx="6">
                <c:v>CERRO LINDO</c:v>
              </c:pt>
              <c:pt idx="7">
                <c:v>ATACOCHA</c:v>
              </c:pt>
              <c:pt idx="8">
                <c:v>EL POVENIR</c:v>
              </c:pt>
              <c:pt idx="9">
                <c:v>CORPORATIVO BR</c:v>
              </c:pt>
              <c:pt idx="10">
                <c:v>CORPORATIVO PERU</c:v>
              </c:pt>
            </c:strLit>
          </c:cat>
          <c:val>
            <c:numLit>
              <c:formatCode>General</c:formatCode>
              <c:ptCount val="11"/>
              <c:pt idx="0">
                <c:v>15448.293699999998</c:v>
              </c:pt>
              <c:pt idx="1">
                <c:v>32953.133999999998</c:v>
              </c:pt>
              <c:pt idx="2">
                <c:v>82301.430100000012</c:v>
              </c:pt>
              <c:pt idx="3">
                <c:v>14302.599200000001</c:v>
              </c:pt>
              <c:pt idx="4">
                <c:v>17851.572000000004</c:v>
              </c:pt>
              <c:pt idx="5">
                <c:v>3822.0010000000002</c:v>
              </c:pt>
              <c:pt idx="6">
                <c:v>26736.884999999998</c:v>
              </c:pt>
              <c:pt idx="7">
                <c:v>9135.69</c:v>
              </c:pt>
              <c:pt idx="8">
                <c:v>19756.808000000001</c:v>
              </c:pt>
              <c:pt idx="9">
                <c:v>674.14600000000007</c:v>
              </c:pt>
              <c:pt idx="10">
                <c:v>3981.86</c:v>
              </c:pt>
            </c:numLit>
          </c:val>
          <c:extLst>
            <c:ext xmlns:c16="http://schemas.microsoft.com/office/drawing/2014/chart" uri="{C3380CC4-5D6E-409C-BE32-E72D297353CC}">
              <c16:uniqueId val="{00000002-3F98-4E16-933B-46FB0D5863EC}"/>
            </c:ext>
          </c:extLst>
        </c:ser>
        <c:dLbls>
          <c:showLegendKey val="0"/>
          <c:showVal val="0"/>
          <c:showCatName val="0"/>
          <c:showSerName val="0"/>
          <c:showPercent val="0"/>
          <c:showBubbleSize val="0"/>
        </c:dLbls>
        <c:gapWidth val="100"/>
        <c:axId val="1811630208"/>
        <c:axId val="1811626848"/>
      </c:barChart>
      <c:catAx>
        <c:axId val="181163020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50000"/>
                    <a:lumOff val="50000"/>
                  </a:schemeClr>
                </a:solidFill>
                <a:latin typeface="Verdana" panose="020B0604030504040204" pitchFamily="34" charset="0"/>
                <a:ea typeface="Verdana" panose="020B0604030504040204" pitchFamily="34" charset="0"/>
                <a:cs typeface="+mn-cs"/>
              </a:defRPr>
            </a:pPr>
            <a:endParaRPr lang="pt-BR"/>
          </a:p>
        </c:txPr>
        <c:crossAx val="1811626848"/>
        <c:crosses val="autoZero"/>
        <c:auto val="1"/>
        <c:lblAlgn val="ctr"/>
        <c:lblOffset val="100"/>
        <c:noMultiLvlLbl val="0"/>
      </c:catAx>
      <c:valAx>
        <c:axId val="181162684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pt-BR"/>
          </a:p>
        </c:txPr>
        <c:crossAx val="18116302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pt-B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9050" cap="flat" cmpd="sng" algn="ctr">
        <a:solidFill>
          <a:schemeClr val="tx1">
            <a:lumMod val="15000"/>
            <a:lumOff val="8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10800000" scaled="1"/>
        <a:tileRect/>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10800000" scaled="1"/>
        <a:tileRect/>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99000">
              <a:schemeClr val="tx1">
                <a:lumMod val="25000"/>
                <a:lumOff val="75000"/>
              </a:schemeClr>
            </a:gs>
            <a:gs pos="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15000"/>
                <a:lumOff val="85000"/>
              </a:schemeClr>
            </a:gs>
            <a:gs pos="0">
              <a:schemeClr val="tx1">
                <a:lumMod val="5000"/>
                <a:lumOff val="9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18.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61">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defRPr sz="900" kern="1200"/>
  </cs:categoryAxis>
  <cs:chartArea>
    <cs:lnRef idx="0"/>
    <cs:fillRef idx="0"/>
    <cs:effectRef idx="0"/>
    <cs:fontRef idx="minor">
      <a:schemeClr val="dk1"/>
    </cs:fontRef>
    <cs:spPr>
      <a:pattFill prst="dkDnDiag">
        <a:fgClr>
          <a:schemeClr val="lt1">
            <a:lumMod val="95000"/>
          </a:schemeClr>
        </a:fgClr>
        <a:bgClr>
          <a:schemeClr val="lt1"/>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lt1"/>
    </cs:fontRef>
    <cs:defRPr sz="900" b="1" i="0" u="none" strike="noStrike" kern="1200" baseline="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317500" algn="ctr" rotWithShape="0">
          <a:prstClr val="black">
            <a:alpha val="25000"/>
          </a:prstClr>
        </a:outerShdw>
      </a:effectLst>
    </cs:spPr>
  </cs:dataPoint>
  <cs:dataPoint3D>
    <cs:lnRef idx="0"/>
    <cs:fillRef idx="0">
      <cs:styleClr val="auto"/>
    </cs:fillRef>
    <cs:effectRef idx="0"/>
    <cs:fontRef idx="minor">
      <a:schemeClr val="dk1"/>
    </cs:fontRef>
    <cs:spPr>
      <a:solidFill>
        <a:schemeClr val="phClr"/>
      </a:solidFill>
      <a:effectLst>
        <a:outerShdw blurRad="88900" sx="102000" sy="102000" algn="ctr" rotWithShape="0">
          <a:prstClr val="black">
            <a:alpha val="20000"/>
          </a:prstClr>
        </a:outerShdw>
      </a:effectLst>
      <a:scene3d>
        <a:camera prst="orthographicFront"/>
        <a:lightRig rig="threePt" dir="t"/>
      </a:scene3d>
      <a:sp3d prstMaterial="matte"/>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noFill/>
      <a:ln w="9525" cap="flat" cmpd="sng" algn="ctr">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65000"/>
            <a:lumOff val="35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65000"/>
            <a:lumOff val="35000"/>
          </a:schemeClr>
        </a:solidFill>
        <a:round/>
      </a:ln>
    </cs:spPr>
  </cs:errorBar>
  <cs:floor>
    <cs:lnRef idx="0"/>
    <cs:fillRef idx="0"/>
    <cs:effectRef idx="0"/>
    <cs:fontRef idx="minor">
      <a:schemeClr val="dk1"/>
    </cs:fontRef>
    <cs:spPr>
      <a:noFill/>
      <a:ln>
        <a:noFill/>
      </a:ln>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50000"/>
            <a:lumOff val="50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78000"/>
        </a:schemeClr>
      </a:solidFill>
    </cs:spPr>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inor">
      <a:schemeClr val="dk1">
        <a:lumMod val="65000"/>
        <a:lumOff val="35000"/>
      </a:schemeClr>
    </cs:fontRef>
    <cs:defRPr sz="1800" b="1" kern="120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65000"/>
            <a:lumOff val="35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56">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cap="none" spc="0" normalizeH="0" baseline="0"/>
  </cs:categoryAxis>
  <cs:chartArea>
    <cs:lnRef idx="0"/>
    <cs:fillRef idx="0"/>
    <cs:effectRef idx="0"/>
    <cs:fontRef idx="minor">
      <a:schemeClr val="dk1"/>
    </cs:fontRef>
    <cs:spPr>
      <a:pattFill prst="dkDnDiag">
        <a:fgClr>
          <a:schemeClr val="lt1"/>
        </a:fgClr>
        <a:bgClr>
          <a:schemeClr val="dk1">
            <a:lumMod val="10000"/>
            <a:lumOff val="90000"/>
          </a:schemeClr>
        </a:bgClr>
      </a:patt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alpha val="75000"/>
        </a:schemeClr>
      </a:solidFill>
      <a:ln w="9525">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19050">
        <a:solidFill>
          <a:schemeClr val="lt1"/>
        </a:solidFill>
      </a:ln>
    </cs:spPr>
  </cs:dataPoint>
  <cs:dataPoint3D>
    <cs:lnRef idx="0"/>
    <cs:fillRef idx="0">
      <cs:styleClr val="auto"/>
    </cs:fillRef>
    <cs:effectRef idx="0"/>
    <cs:fontRef idx="minor">
      <a:schemeClr val="tx1"/>
    </cs:fontRef>
    <cs:spPr>
      <a:gradFill>
        <a:gsLst>
          <a:gs pos="100000">
            <a:schemeClr val="phClr">
              <a:lumMod val="60000"/>
              <a:lumOff val="40000"/>
            </a:schemeClr>
          </a:gs>
          <a:gs pos="0">
            <a:schemeClr val="phClr"/>
          </a:gs>
        </a:gsLst>
        <a:lin ang="5400000" scaled="0"/>
      </a:gradFill>
      <a:ln w="50800">
        <a:solidFill>
          <a:schemeClr val="lt1"/>
        </a:solidFill>
      </a:ln>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spPr>
      <a:solidFill>
        <a:schemeClr val="lt1">
          <a:alpha val="50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0">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
  <cs:dataPoint3D>
    <cs:lnRef idx="0"/>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flip="none" rotWithShape="1">
        <a:gsLst>
          <a:gs pos="0">
            <a:schemeClr val="phClr"/>
          </a:gs>
          <a:gs pos="75000">
            <a:schemeClr val="phClr">
              <a:lumMod val="60000"/>
              <a:lumOff val="40000"/>
            </a:schemeClr>
          </a:gs>
          <a:gs pos="51000">
            <a:schemeClr val="phClr">
              <a:alpha val="75000"/>
            </a:schemeClr>
          </a:gs>
          <a:gs pos="100000">
            <a:schemeClr val="phClr">
              <a:lumMod val="20000"/>
              <a:lumOff val="80000"/>
              <a:alpha val="15000"/>
            </a:schemeClr>
          </a:gs>
        </a:gsLst>
        <a:lin ang="5400000" scaled="0"/>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tx1">
                <a:lumMod val="5000"/>
                <a:lumOff val="95000"/>
              </a:schemeClr>
            </a:gs>
            <a:gs pos="0">
              <a:schemeClr val="tx1">
                <a:lumMod val="25000"/>
                <a:lumOff val="7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hyperlink" Target="#'Compromissos P&#250;blicos'!A1"/><Relationship Id="rId3" Type="http://schemas.openxmlformats.org/officeDocument/2006/relationships/image" Target="../media/image2.png"/><Relationship Id="rId7" Type="http://schemas.openxmlformats.org/officeDocument/2006/relationships/hyperlink" Target="#Orienta&#231;&#245;es!A1"/><Relationship Id="rId2" Type="http://schemas.openxmlformats.org/officeDocument/2006/relationships/hyperlink" Target="#'Gloss&#225;rio | Base de Prepara&#231;&#227;o '!A1"/><Relationship Id="rId1" Type="http://schemas.openxmlformats.org/officeDocument/2006/relationships/image" Target="../media/image1.png"/><Relationship Id="rId6" Type="http://schemas.openxmlformats.org/officeDocument/2006/relationships/hyperlink" Target="#In&#237;cio!A1"/><Relationship Id="rId11" Type="http://schemas.openxmlformats.org/officeDocument/2006/relationships/hyperlink" Target="#'G - Governan&#231;a'!A1"/><Relationship Id="rId5" Type="http://schemas.openxmlformats.org/officeDocument/2006/relationships/image" Target="../media/image3.png"/><Relationship Id="rId10" Type="http://schemas.openxmlformats.org/officeDocument/2006/relationships/hyperlink" Target="#Social!A1"/><Relationship Id="rId4" Type="http://schemas.openxmlformats.org/officeDocument/2006/relationships/hyperlink" Target="#Refer&#234;ncias!A1"/><Relationship Id="rId9" Type="http://schemas.openxmlformats.org/officeDocument/2006/relationships/hyperlink" Target="#Ambiental!A1"/></Relationships>
</file>

<file path=xl/drawings/_rels/drawing10.xml.rels><?xml version="1.0" encoding="UTF-8" standalone="yes"?>
<Relationships xmlns="http://schemas.openxmlformats.org/package/2006/relationships"><Relationship Id="rId8" Type="http://schemas.openxmlformats.org/officeDocument/2006/relationships/hyperlink" Target="#Orienta&#231;&#245;es!A1"/><Relationship Id="rId13" Type="http://schemas.openxmlformats.org/officeDocument/2006/relationships/hyperlink" Target="#'G - Governan&#231;a'!A1"/><Relationship Id="rId3" Type="http://schemas.openxmlformats.org/officeDocument/2006/relationships/chart" Target="../charts/chart14.xml"/><Relationship Id="rId7" Type="http://schemas.openxmlformats.org/officeDocument/2006/relationships/hyperlink" Target="#In&#237;cio!A1"/><Relationship Id="rId12" Type="http://schemas.openxmlformats.org/officeDocument/2006/relationships/hyperlink" Target="#Social!A1"/><Relationship Id="rId2" Type="http://schemas.openxmlformats.org/officeDocument/2006/relationships/chart" Target="../charts/chart13.xml"/><Relationship Id="rId1" Type="http://schemas.openxmlformats.org/officeDocument/2006/relationships/image" Target="../media/image4.png"/><Relationship Id="rId6" Type="http://schemas.openxmlformats.org/officeDocument/2006/relationships/chart" Target="../charts/chart17.xml"/><Relationship Id="rId11" Type="http://schemas.openxmlformats.org/officeDocument/2006/relationships/hyperlink" Target="#Ambiental!A1"/><Relationship Id="rId5" Type="http://schemas.openxmlformats.org/officeDocument/2006/relationships/chart" Target="../charts/chart16.xml"/><Relationship Id="rId10" Type="http://schemas.openxmlformats.org/officeDocument/2006/relationships/hyperlink" Target="#'Compromissos P&#250;blicos'!A1"/><Relationship Id="rId4" Type="http://schemas.openxmlformats.org/officeDocument/2006/relationships/chart" Target="../charts/chart15.xml"/><Relationship Id="rId9" Type="http://schemas.openxmlformats.org/officeDocument/2006/relationships/hyperlink" Target="#Refer&#234;ncias!A1"/></Relationships>
</file>

<file path=xl/drawings/_rels/drawing11.xml.rels><?xml version="1.0" encoding="UTF-8" standalone="yes"?>
<Relationships xmlns="http://schemas.openxmlformats.org/package/2006/relationships"><Relationship Id="rId8" Type="http://schemas.openxmlformats.org/officeDocument/2006/relationships/hyperlink" Target="#Ambiental!A1"/><Relationship Id="rId3" Type="http://schemas.openxmlformats.org/officeDocument/2006/relationships/image" Target="../media/image2.png"/><Relationship Id="rId7" Type="http://schemas.openxmlformats.org/officeDocument/2006/relationships/hyperlink" Target="#'Compromissos P&#250;blicos'!A1"/><Relationship Id="rId12" Type="http://schemas.openxmlformats.org/officeDocument/2006/relationships/hyperlink" Target="#'Dados Sociais'!A1"/><Relationship Id="rId2" Type="http://schemas.openxmlformats.org/officeDocument/2006/relationships/hyperlink" Target="#'Gloss&#225;rio | Base de Prepara&#231;&#227;o '!A1"/><Relationship Id="rId1" Type="http://schemas.openxmlformats.org/officeDocument/2006/relationships/image" Target="../media/image4.png"/><Relationship Id="rId6" Type="http://schemas.openxmlformats.org/officeDocument/2006/relationships/hyperlink" Target="#Orienta&#231;&#245;es!A1"/><Relationship Id="rId11" Type="http://schemas.openxmlformats.org/officeDocument/2006/relationships/hyperlink" Target="#'Dados Governan&#231;a'!A1"/><Relationship Id="rId5" Type="http://schemas.openxmlformats.org/officeDocument/2006/relationships/hyperlink" Target="#In&#237;cio!A1"/><Relationship Id="rId10" Type="http://schemas.openxmlformats.org/officeDocument/2006/relationships/hyperlink" Target="#'G - Governan&#231;a'!A1"/><Relationship Id="rId4" Type="http://schemas.openxmlformats.org/officeDocument/2006/relationships/hyperlink" Target="#Refer&#234;ncias!A1"/><Relationship Id="rId9" Type="http://schemas.openxmlformats.org/officeDocument/2006/relationships/hyperlink" Target="#Social!A1"/></Relationships>
</file>

<file path=xl/drawings/_rels/drawing12.xml.rels><?xml version="1.0" encoding="UTF-8" standalone="yes"?>
<Relationships xmlns="http://schemas.openxmlformats.org/package/2006/relationships"><Relationship Id="rId8" Type="http://schemas.openxmlformats.org/officeDocument/2006/relationships/hyperlink" Target="#'Compromissos P&#250;blicos'!A1"/><Relationship Id="rId3" Type="http://schemas.openxmlformats.org/officeDocument/2006/relationships/hyperlink" Target="#Refer&#234;ncias!A1"/><Relationship Id="rId7" Type="http://schemas.openxmlformats.org/officeDocument/2006/relationships/hyperlink" Target="#Orienta&#231;&#245;es!A1"/><Relationship Id="rId2" Type="http://schemas.openxmlformats.org/officeDocument/2006/relationships/image" Target="../media/image2.png"/><Relationship Id="rId1" Type="http://schemas.openxmlformats.org/officeDocument/2006/relationships/hyperlink" Target="#'Gloss&#225;rio | Base de Prepara&#231;&#227;o '!A1"/><Relationship Id="rId6" Type="http://schemas.openxmlformats.org/officeDocument/2006/relationships/hyperlink" Target="#In&#237;cio!A1"/><Relationship Id="rId11" Type="http://schemas.openxmlformats.org/officeDocument/2006/relationships/hyperlink" Target="#'G - Governan&#231;a'!A1"/><Relationship Id="rId5" Type="http://schemas.openxmlformats.org/officeDocument/2006/relationships/chart" Target="../charts/chart18.xml"/><Relationship Id="rId10" Type="http://schemas.openxmlformats.org/officeDocument/2006/relationships/hyperlink" Target="#Social!A1"/><Relationship Id="rId4" Type="http://schemas.openxmlformats.org/officeDocument/2006/relationships/image" Target="../media/image4.png"/><Relationship Id="rId9" Type="http://schemas.openxmlformats.org/officeDocument/2006/relationships/hyperlink" Target="#Ambiental!A1"/></Relationships>
</file>

<file path=xl/drawings/_rels/drawing2.xml.rels><?xml version="1.0" encoding="UTF-8" standalone="yes"?>
<Relationships xmlns="http://schemas.openxmlformats.org/package/2006/relationships"><Relationship Id="rId8" Type="http://schemas.openxmlformats.org/officeDocument/2006/relationships/hyperlink" Target="#Orienta&#231;&#245;es!A1"/><Relationship Id="rId3" Type="http://schemas.openxmlformats.org/officeDocument/2006/relationships/image" Target="../media/image2.png"/><Relationship Id="rId7" Type="http://schemas.openxmlformats.org/officeDocument/2006/relationships/hyperlink" Target="#In&#237;cio!A1"/><Relationship Id="rId12" Type="http://schemas.openxmlformats.org/officeDocument/2006/relationships/hyperlink" Target="#'G - Governan&#231;a'!A1"/><Relationship Id="rId2" Type="http://schemas.openxmlformats.org/officeDocument/2006/relationships/hyperlink" Target="#Refer&#234;ncias!A1"/><Relationship Id="rId1" Type="http://schemas.openxmlformats.org/officeDocument/2006/relationships/image" Target="../media/image1.png"/><Relationship Id="rId6" Type="http://schemas.openxmlformats.org/officeDocument/2006/relationships/hyperlink" Target="#'Gloss&#225;rio | Base de Prepara&#231;&#227;o '!A1"/><Relationship Id="rId11" Type="http://schemas.openxmlformats.org/officeDocument/2006/relationships/hyperlink" Target="#Social!A1"/><Relationship Id="rId5" Type="http://schemas.openxmlformats.org/officeDocument/2006/relationships/image" Target="../media/image4.png"/><Relationship Id="rId10" Type="http://schemas.openxmlformats.org/officeDocument/2006/relationships/hyperlink" Target="#Ambiental!A1"/><Relationship Id="rId4" Type="http://schemas.openxmlformats.org/officeDocument/2006/relationships/hyperlink" Target="#Conte&#250;do!A1"/><Relationship Id="rId9" Type="http://schemas.openxmlformats.org/officeDocument/2006/relationships/hyperlink" Target="#'Compromissos P&#250;blicos'!A1"/></Relationships>
</file>

<file path=xl/drawings/_rels/drawing3.xml.rels><?xml version="1.0" encoding="UTF-8" standalone="yes"?>
<Relationships xmlns="http://schemas.openxmlformats.org/package/2006/relationships"><Relationship Id="rId8" Type="http://schemas.openxmlformats.org/officeDocument/2006/relationships/hyperlink" Target="#'Compromissos P&#250;blicos'!A1"/><Relationship Id="rId3" Type="http://schemas.openxmlformats.org/officeDocument/2006/relationships/image" Target="../media/image2.png"/><Relationship Id="rId7" Type="http://schemas.openxmlformats.org/officeDocument/2006/relationships/hyperlink" Target="#Orienta&#231;&#245;es!A1"/><Relationship Id="rId12" Type="http://schemas.openxmlformats.org/officeDocument/2006/relationships/hyperlink" Target="#Conte&#250;do!A1"/><Relationship Id="rId2" Type="http://schemas.openxmlformats.org/officeDocument/2006/relationships/hyperlink" Target="#'Gloss&#225;rio | Base de Prepara&#231;&#227;o '!A1"/><Relationship Id="rId1" Type="http://schemas.openxmlformats.org/officeDocument/2006/relationships/image" Target="../media/image1.png"/><Relationship Id="rId6" Type="http://schemas.openxmlformats.org/officeDocument/2006/relationships/hyperlink" Target="#In&#237;cio!A1"/><Relationship Id="rId11" Type="http://schemas.openxmlformats.org/officeDocument/2006/relationships/hyperlink" Target="#'G - Governan&#231;a'!A1"/><Relationship Id="rId5" Type="http://schemas.openxmlformats.org/officeDocument/2006/relationships/image" Target="../media/image5.png"/><Relationship Id="rId10" Type="http://schemas.openxmlformats.org/officeDocument/2006/relationships/hyperlink" Target="#Social!A1"/><Relationship Id="rId4" Type="http://schemas.openxmlformats.org/officeDocument/2006/relationships/hyperlink" Target="#Refer&#234;ncias!A1"/><Relationship Id="rId9" Type="http://schemas.openxmlformats.org/officeDocument/2006/relationships/hyperlink" Target="#Ambiental!A1"/></Relationships>
</file>

<file path=xl/drawings/_rels/drawing4.xml.rels><?xml version="1.0" encoding="UTF-8" standalone="yes"?>
<Relationships xmlns="http://schemas.openxmlformats.org/package/2006/relationships"><Relationship Id="rId8" Type="http://schemas.openxmlformats.org/officeDocument/2006/relationships/image" Target="../media/image4.png"/><Relationship Id="rId13" Type="http://schemas.openxmlformats.org/officeDocument/2006/relationships/hyperlink" Target="#Social!A1"/><Relationship Id="rId3" Type="http://schemas.openxmlformats.org/officeDocument/2006/relationships/image" Target="../media/image2.png"/><Relationship Id="rId7" Type="http://schemas.openxmlformats.org/officeDocument/2006/relationships/hyperlink" Target="#'Gloss&#225;rio | Base de Prepara&#231;&#227;o '!A1"/><Relationship Id="rId12" Type="http://schemas.openxmlformats.org/officeDocument/2006/relationships/hyperlink" Target="#Ambiental!A1"/><Relationship Id="rId2" Type="http://schemas.openxmlformats.org/officeDocument/2006/relationships/hyperlink" Target="#'Como usar'!A1"/><Relationship Id="rId1" Type="http://schemas.openxmlformats.org/officeDocument/2006/relationships/image" Target="../media/image1.png"/><Relationship Id="rId6" Type="http://schemas.openxmlformats.org/officeDocument/2006/relationships/hyperlink" Target="#Conte&#250;do!A1"/><Relationship Id="rId11" Type="http://schemas.openxmlformats.org/officeDocument/2006/relationships/hyperlink" Target="#'Compromissos P&#250;blicos'!A1"/><Relationship Id="rId5" Type="http://schemas.openxmlformats.org/officeDocument/2006/relationships/hyperlink" Target="#Refer&#234;ncias!A1"/><Relationship Id="rId10" Type="http://schemas.openxmlformats.org/officeDocument/2006/relationships/hyperlink" Target="#Orienta&#231;&#245;es!A1"/><Relationship Id="rId4" Type="http://schemas.openxmlformats.org/officeDocument/2006/relationships/hyperlink" Target="#Avan&#231;os!A1"/><Relationship Id="rId9" Type="http://schemas.openxmlformats.org/officeDocument/2006/relationships/hyperlink" Target="#In&#237;cio!A1"/><Relationship Id="rId14" Type="http://schemas.openxmlformats.org/officeDocument/2006/relationships/hyperlink" Target="#'G - Governan&#231;a'!A1"/></Relationships>
</file>

<file path=xl/drawings/_rels/drawing5.xml.rels><?xml version="1.0" encoding="UTF-8" standalone="yes"?>
<Relationships xmlns="http://schemas.openxmlformats.org/package/2006/relationships"><Relationship Id="rId8" Type="http://schemas.openxmlformats.org/officeDocument/2006/relationships/hyperlink" Target="#In&#237;cio!A1"/><Relationship Id="rId13" Type="http://schemas.openxmlformats.org/officeDocument/2006/relationships/hyperlink" Target="#'G - Governan&#231;a'!A1"/><Relationship Id="rId3" Type="http://schemas.openxmlformats.org/officeDocument/2006/relationships/image" Target="../media/image2.png"/><Relationship Id="rId7" Type="http://schemas.openxmlformats.org/officeDocument/2006/relationships/hyperlink" Target="#'Gloss&#225;rio | Base de Prepara&#231;&#227;o '!A1"/><Relationship Id="rId12" Type="http://schemas.openxmlformats.org/officeDocument/2006/relationships/hyperlink" Target="#Social!A1"/><Relationship Id="rId2" Type="http://schemas.openxmlformats.org/officeDocument/2006/relationships/hyperlink" Target="#'Como usar'!A1"/><Relationship Id="rId1" Type="http://schemas.openxmlformats.org/officeDocument/2006/relationships/image" Target="../media/image4.png"/><Relationship Id="rId6" Type="http://schemas.openxmlformats.org/officeDocument/2006/relationships/hyperlink" Target="#Conte&#250;do!A1"/><Relationship Id="rId11" Type="http://schemas.openxmlformats.org/officeDocument/2006/relationships/hyperlink" Target="#Ambiental!A1"/><Relationship Id="rId5" Type="http://schemas.openxmlformats.org/officeDocument/2006/relationships/hyperlink" Target="#Refer&#234;ncias!A1"/><Relationship Id="rId10" Type="http://schemas.openxmlformats.org/officeDocument/2006/relationships/hyperlink" Target="#'Compromissos P&#250;blicos'!A1"/><Relationship Id="rId4" Type="http://schemas.openxmlformats.org/officeDocument/2006/relationships/hyperlink" Target="#Avan&#231;os!A1"/><Relationship Id="rId9" Type="http://schemas.openxmlformats.org/officeDocument/2006/relationships/hyperlink" Target="#Orienta&#231;&#245;es!A1"/><Relationship Id="rId14" Type="http://schemas.openxmlformats.org/officeDocument/2006/relationships/hyperlink" Target="#'Temas Materiais'!A1"/></Relationships>
</file>

<file path=xl/drawings/_rels/drawing6.xml.rels><?xml version="1.0" encoding="UTF-8" standalone="yes"?>
<Relationships xmlns="http://schemas.openxmlformats.org/package/2006/relationships"><Relationship Id="rId8" Type="http://schemas.openxmlformats.org/officeDocument/2006/relationships/hyperlink" Target="#In&#237;cio!A1"/><Relationship Id="rId13" Type="http://schemas.openxmlformats.org/officeDocument/2006/relationships/hyperlink" Target="#'G - Governan&#231;a'!A1"/><Relationship Id="rId3" Type="http://schemas.openxmlformats.org/officeDocument/2006/relationships/image" Target="../media/image2.png"/><Relationship Id="rId7" Type="http://schemas.openxmlformats.org/officeDocument/2006/relationships/hyperlink" Target="#'Gloss&#225;rio | Base de Prepara&#231;&#227;o '!A1"/><Relationship Id="rId12" Type="http://schemas.openxmlformats.org/officeDocument/2006/relationships/hyperlink" Target="#Social!A1"/><Relationship Id="rId2" Type="http://schemas.openxmlformats.org/officeDocument/2006/relationships/hyperlink" Target="#'Como usar'!A1"/><Relationship Id="rId1" Type="http://schemas.openxmlformats.org/officeDocument/2006/relationships/image" Target="../media/image4.png"/><Relationship Id="rId6" Type="http://schemas.openxmlformats.org/officeDocument/2006/relationships/hyperlink" Target="#Conte&#250;do!A1"/><Relationship Id="rId11" Type="http://schemas.openxmlformats.org/officeDocument/2006/relationships/hyperlink" Target="#Ambiental!A1"/><Relationship Id="rId5" Type="http://schemas.openxmlformats.org/officeDocument/2006/relationships/hyperlink" Target="#Refer&#234;ncias!A1"/><Relationship Id="rId10" Type="http://schemas.openxmlformats.org/officeDocument/2006/relationships/hyperlink" Target="#'Compromissos P&#250;blicos'!A1"/><Relationship Id="rId4" Type="http://schemas.openxmlformats.org/officeDocument/2006/relationships/hyperlink" Target="#Avan&#231;os!A1"/><Relationship Id="rId9" Type="http://schemas.openxmlformats.org/officeDocument/2006/relationships/hyperlink" Target="#Orienta&#231;&#245;es!A1"/></Relationships>
</file>

<file path=xl/drawings/_rels/drawing7.xml.rels><?xml version="1.0" encoding="UTF-8" standalone="yes"?>
<Relationships xmlns="http://schemas.openxmlformats.org/package/2006/relationships"><Relationship Id="rId8" Type="http://schemas.openxmlformats.org/officeDocument/2006/relationships/hyperlink" Target="#Ambiental!A1"/><Relationship Id="rId3" Type="http://schemas.openxmlformats.org/officeDocument/2006/relationships/image" Target="../media/image2.png"/><Relationship Id="rId7" Type="http://schemas.openxmlformats.org/officeDocument/2006/relationships/hyperlink" Target="#'Compromissos P&#250;blicos'!A1"/><Relationship Id="rId12" Type="http://schemas.openxmlformats.org/officeDocument/2006/relationships/hyperlink" Target="#'Temas Materiais'!A1"/><Relationship Id="rId2" Type="http://schemas.openxmlformats.org/officeDocument/2006/relationships/hyperlink" Target="#'Gloss&#225;rio | Base de Prepara&#231;&#227;o '!A1"/><Relationship Id="rId1" Type="http://schemas.openxmlformats.org/officeDocument/2006/relationships/image" Target="../media/image4.png"/><Relationship Id="rId6" Type="http://schemas.openxmlformats.org/officeDocument/2006/relationships/hyperlink" Target="#Orienta&#231;&#245;es!A1"/><Relationship Id="rId11" Type="http://schemas.openxmlformats.org/officeDocument/2006/relationships/hyperlink" Target="#'Dados Ambientais'!A1"/><Relationship Id="rId5" Type="http://schemas.openxmlformats.org/officeDocument/2006/relationships/hyperlink" Target="#In&#237;cio!A1"/><Relationship Id="rId10" Type="http://schemas.openxmlformats.org/officeDocument/2006/relationships/hyperlink" Target="#'G - Governan&#231;a'!A1"/><Relationship Id="rId4" Type="http://schemas.openxmlformats.org/officeDocument/2006/relationships/hyperlink" Target="#Refer&#234;ncias!A1"/><Relationship Id="rId9" Type="http://schemas.openxmlformats.org/officeDocument/2006/relationships/hyperlink" Target="#Social!A1"/></Relationships>
</file>

<file path=xl/drawings/_rels/drawing8.xml.rels><?xml version="1.0" encoding="UTF-8" standalone="yes"?>
<Relationships xmlns="http://schemas.openxmlformats.org/package/2006/relationships"><Relationship Id="rId8" Type="http://schemas.openxmlformats.org/officeDocument/2006/relationships/chart" Target="../charts/chart4.xml"/><Relationship Id="rId13" Type="http://schemas.openxmlformats.org/officeDocument/2006/relationships/chart" Target="../charts/chart9.xml"/><Relationship Id="rId18" Type="http://schemas.openxmlformats.org/officeDocument/2006/relationships/hyperlink" Target="#In&#237;cio!A1"/><Relationship Id="rId3" Type="http://schemas.openxmlformats.org/officeDocument/2006/relationships/hyperlink" Target="#Refer&#234;ncias!A1"/><Relationship Id="rId21" Type="http://schemas.openxmlformats.org/officeDocument/2006/relationships/hyperlink" Target="#Ambiental!A1"/><Relationship Id="rId7" Type="http://schemas.openxmlformats.org/officeDocument/2006/relationships/chart" Target="../charts/chart3.xml"/><Relationship Id="rId12" Type="http://schemas.openxmlformats.org/officeDocument/2006/relationships/chart" Target="../charts/chart8.xml"/><Relationship Id="rId17" Type="http://schemas.openxmlformats.org/officeDocument/2006/relationships/hyperlink" Target="#Guide!A1"/><Relationship Id="rId2" Type="http://schemas.openxmlformats.org/officeDocument/2006/relationships/image" Target="../media/image2.png"/><Relationship Id="rId16" Type="http://schemas.openxmlformats.org/officeDocument/2006/relationships/chart" Target="../charts/chart12.xml"/><Relationship Id="rId20" Type="http://schemas.openxmlformats.org/officeDocument/2006/relationships/hyperlink" Target="#'Compromissos P&#250;blicos'!A1"/><Relationship Id="rId1" Type="http://schemas.openxmlformats.org/officeDocument/2006/relationships/hyperlink" Target="#'Gloss&#225;rio | Base de Prepara&#231;&#227;o '!A1"/><Relationship Id="rId6" Type="http://schemas.openxmlformats.org/officeDocument/2006/relationships/chart" Target="../charts/chart2.xml"/><Relationship Id="rId11" Type="http://schemas.openxmlformats.org/officeDocument/2006/relationships/chart" Target="../charts/chart7.xml"/><Relationship Id="rId5" Type="http://schemas.openxmlformats.org/officeDocument/2006/relationships/chart" Target="../charts/chart1.xml"/><Relationship Id="rId15" Type="http://schemas.openxmlformats.org/officeDocument/2006/relationships/chart" Target="../charts/chart11.xml"/><Relationship Id="rId23" Type="http://schemas.openxmlformats.org/officeDocument/2006/relationships/hyperlink" Target="#'G - Governan&#231;a'!A1"/><Relationship Id="rId10" Type="http://schemas.openxmlformats.org/officeDocument/2006/relationships/chart" Target="../charts/chart6.xml"/><Relationship Id="rId19" Type="http://schemas.openxmlformats.org/officeDocument/2006/relationships/hyperlink" Target="#Orienta&#231;&#245;es!A1"/><Relationship Id="rId4" Type="http://schemas.openxmlformats.org/officeDocument/2006/relationships/image" Target="../media/image4.png"/><Relationship Id="rId9" Type="http://schemas.openxmlformats.org/officeDocument/2006/relationships/chart" Target="../charts/chart5.xml"/><Relationship Id="rId14" Type="http://schemas.openxmlformats.org/officeDocument/2006/relationships/chart" Target="../charts/chart10.xml"/><Relationship Id="rId22" Type="http://schemas.openxmlformats.org/officeDocument/2006/relationships/hyperlink" Target="#Social!A1"/></Relationships>
</file>

<file path=xl/drawings/_rels/drawing9.xml.rels><?xml version="1.0" encoding="UTF-8" standalone="yes"?>
<Relationships xmlns="http://schemas.openxmlformats.org/package/2006/relationships"><Relationship Id="rId8" Type="http://schemas.openxmlformats.org/officeDocument/2006/relationships/hyperlink" Target="#'G - Governan&#231;a'!A1"/><Relationship Id="rId3" Type="http://schemas.openxmlformats.org/officeDocument/2006/relationships/hyperlink" Target="#Orienta&#231;&#245;es!A1"/><Relationship Id="rId7" Type="http://schemas.openxmlformats.org/officeDocument/2006/relationships/hyperlink" Target="#Social!A1"/><Relationship Id="rId2" Type="http://schemas.openxmlformats.org/officeDocument/2006/relationships/hyperlink" Target="#In&#237;cio!A1"/><Relationship Id="rId1" Type="http://schemas.openxmlformats.org/officeDocument/2006/relationships/image" Target="../media/image4.png"/><Relationship Id="rId6" Type="http://schemas.openxmlformats.org/officeDocument/2006/relationships/hyperlink" Target="#Ambiental!A1"/><Relationship Id="rId5" Type="http://schemas.openxmlformats.org/officeDocument/2006/relationships/hyperlink" Target="#'Compromissos P&#250;blicos'!A1"/><Relationship Id="rId10" Type="http://schemas.openxmlformats.org/officeDocument/2006/relationships/hyperlink" Target="#'Dados Ambientais'!A1"/><Relationship Id="rId4" Type="http://schemas.openxmlformats.org/officeDocument/2006/relationships/hyperlink" Target="#Refer&#234;ncias!A1"/><Relationship Id="rId9" Type="http://schemas.openxmlformats.org/officeDocument/2006/relationships/hyperlink" Target="#'Dados Sociais'!A1"/></Relationships>
</file>

<file path=xl/drawings/drawing1.xml><?xml version="1.0" encoding="utf-8"?>
<xdr:wsDr xmlns:xdr="http://schemas.openxmlformats.org/drawingml/2006/spreadsheetDrawing" xmlns:a="http://schemas.openxmlformats.org/drawingml/2006/main">
  <xdr:twoCellAnchor editAs="oneCell">
    <xdr:from>
      <xdr:col>0</xdr:col>
      <xdr:colOff>103911</xdr:colOff>
      <xdr:row>2</xdr:row>
      <xdr:rowOff>134505</xdr:rowOff>
    </xdr:from>
    <xdr:to>
      <xdr:col>0</xdr:col>
      <xdr:colOff>103911</xdr:colOff>
      <xdr:row>5</xdr:row>
      <xdr:rowOff>3810</xdr:rowOff>
    </xdr:to>
    <xdr:pic>
      <xdr:nvPicPr>
        <xdr:cNvPr id="2" name="Picture 11">
          <a:extLst>
            <a:ext uri="{FF2B5EF4-FFF2-40B4-BE49-F238E27FC236}">
              <a16:creationId xmlns:a16="http://schemas.microsoft.com/office/drawing/2014/main" id="{A67215F7-38E3-4335-A802-60DF8B262C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05816" y="488835"/>
          <a:ext cx="1152350" cy="440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9</xdr:row>
      <xdr:rowOff>0</xdr:rowOff>
    </xdr:from>
    <xdr:to>
      <xdr:col>4</xdr:col>
      <xdr:colOff>16510</xdr:colOff>
      <xdr:row>27</xdr:row>
      <xdr:rowOff>133350</xdr:rowOff>
    </xdr:to>
    <xdr:sp macro="" textlink="">
      <xdr:nvSpPr>
        <xdr:cNvPr id="3" name="Retângulo 17">
          <a:extLst>
            <a:ext uri="{FF2B5EF4-FFF2-40B4-BE49-F238E27FC236}">
              <a16:creationId xmlns:a16="http://schemas.microsoft.com/office/drawing/2014/main" id="{C152F400-BA27-4FD6-9008-A20D3D23A3DE}"/>
            </a:ext>
          </a:extLst>
        </xdr:cNvPr>
        <xdr:cNvSpPr/>
      </xdr:nvSpPr>
      <xdr:spPr>
        <a:xfrm>
          <a:off x="590550" y="1762125"/>
          <a:ext cx="8617585" cy="3390900"/>
        </a:xfrm>
        <a:prstGeom prst="rect">
          <a:avLst/>
        </a:prstGeom>
        <a:solidFill>
          <a:srgbClr val="F2F2F2">
            <a:alpha val="69804"/>
          </a:srgbClr>
        </a:solidFill>
        <a:ln w="6350">
          <a:solidFill>
            <a:schemeClr val="bg2">
              <a:lumMod val="9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pt-BR" sz="1050" b="1" baseline="0">
              <a:solidFill>
                <a:srgbClr val="555555"/>
              </a:solidFill>
              <a:latin typeface="Verdana" panose="020B0604030504040204" pitchFamily="34" charset="0"/>
              <a:ea typeface="Verdana" panose="020B0604030504040204" pitchFamily="34" charset="0"/>
              <a:cs typeface="Arial" panose="020B0604020202020204" pitchFamily="34" charset="0"/>
            </a:rPr>
            <a:t>Sobre este Databook</a:t>
          </a:r>
        </a:p>
        <a:p>
          <a:pPr algn="l"/>
          <a:endParaRPr lang="pt-BR" sz="1050" b="1"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O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Databook ESG 2024 da Nexa </a:t>
          </a: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tem como objetivo fornecer aos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stakeholders </a:t>
          </a: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uma visão abrangente do desempenho da empresa em desenvolvimento sustentável, cobrindo o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período de 1º de janeiro a 31 de dezembro de 2024</a:t>
          </a: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 com dados históricos dos últimos 3 anos, quando disponíveis. Este documento complementa as informações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do Relatório Anual 2024 da Nexa.</a:t>
          </a:r>
        </a:p>
        <a:p>
          <a:pPr algn="l"/>
          <a:endPar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Na </a:t>
          </a:r>
          <a:r>
            <a:rPr lang="pt-BR" sz="1000" b="1" baseline="0">
              <a:solidFill>
                <a:srgbClr val="555555"/>
              </a:solidFill>
              <a:latin typeface="Verdana" panose="020B0604030504040204" pitchFamily="34" charset="0"/>
              <a:ea typeface="Verdana" panose="020B0604030504040204" pitchFamily="34" charset="0"/>
              <a:cs typeface="Arial" panose="020B0604020202020204" pitchFamily="34" charset="0"/>
            </a:rPr>
            <a:t>seção "Temas Materiais", </a:t>
          </a: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são destacados os temas econômicos, ambientais, sociais e de governança prioritários, alinhados à nossa matriz de materialidade. Esses temas refletem os tópicos que impactam significativamente a criação de valor da empresa no curto, médio e longo prazos. Ainda, em 2024 adicionamos indicadores específicos do Caderno Setorial de Mineração GRI 14. </a:t>
          </a:r>
        </a:p>
        <a:p>
          <a:pPr algn="l"/>
          <a:endPar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O Databook inclui indicadores de diversos frameworks, como:</a:t>
          </a: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 Sustainability Accounting Standards Board (SASB), específicos para o segmento de Metals &amp; Mining;</a:t>
          </a: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 GRI Standard 2021 </a:t>
          </a: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 GRI 14 - Mineração</a:t>
          </a:r>
          <a:b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br>
          <a:endPar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Por fim, o documento apresenta a Base de Preparação do Relato Integrado 2024, que detalha as metodologias e conceitos adotados pela Nexa para reportar seus conteúdos não financeiros, conforme os GRI Standards.</a:t>
          </a:r>
        </a:p>
      </xdr:txBody>
    </xdr:sp>
    <xdr:clientData/>
  </xdr:twoCellAnchor>
  <xdr:twoCellAnchor editAs="oneCell">
    <xdr:from>
      <xdr:col>3</xdr:col>
      <xdr:colOff>25400</xdr:colOff>
      <xdr:row>0</xdr:row>
      <xdr:rowOff>38100</xdr:rowOff>
    </xdr:from>
    <xdr:to>
      <xdr:col>3</xdr:col>
      <xdr:colOff>25400</xdr:colOff>
      <xdr:row>1</xdr:row>
      <xdr:rowOff>145980</xdr:rowOff>
    </xdr:to>
    <xdr:pic>
      <xdr:nvPicPr>
        <xdr:cNvPr id="4" name="Picture 33">
          <a:hlinkClick xmlns:r="http://schemas.openxmlformats.org/officeDocument/2006/relationships" r:id="rId2"/>
          <a:extLst>
            <a:ext uri="{FF2B5EF4-FFF2-40B4-BE49-F238E27FC236}">
              <a16:creationId xmlns:a16="http://schemas.microsoft.com/office/drawing/2014/main" id="{C3C67A08-D10B-4E0E-8DBD-9C68CC9D28DE}"/>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7616825" y="38100"/>
          <a:ext cx="567051" cy="298380"/>
        </a:xfrm>
        <a:prstGeom prst="rect">
          <a:avLst/>
        </a:prstGeom>
      </xdr:spPr>
    </xdr:pic>
    <xdr:clientData/>
  </xdr:twoCellAnchor>
  <xdr:twoCellAnchor editAs="oneCell">
    <xdr:from>
      <xdr:col>3</xdr:col>
      <xdr:colOff>628650</xdr:colOff>
      <xdr:row>0</xdr:row>
      <xdr:rowOff>36756</xdr:rowOff>
    </xdr:from>
    <xdr:to>
      <xdr:col>3</xdr:col>
      <xdr:colOff>628650</xdr:colOff>
      <xdr:row>1</xdr:row>
      <xdr:rowOff>147811</xdr:rowOff>
    </xdr:to>
    <xdr:pic>
      <xdr:nvPicPr>
        <xdr:cNvPr id="5" name="Picture 34">
          <a:hlinkClick xmlns:r="http://schemas.openxmlformats.org/officeDocument/2006/relationships" r:id="rId4"/>
          <a:extLst>
            <a:ext uri="{FF2B5EF4-FFF2-40B4-BE49-F238E27FC236}">
              <a16:creationId xmlns:a16="http://schemas.microsoft.com/office/drawing/2014/main" id="{5319B467-20C6-4256-9E3C-71ADB5A8EF71}"/>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8221980" y="36756"/>
          <a:ext cx="573295" cy="301555"/>
        </a:xfrm>
        <a:prstGeom prst="rect">
          <a:avLst/>
        </a:prstGeom>
      </xdr:spPr>
    </xdr:pic>
    <xdr:clientData/>
  </xdr:twoCellAnchor>
  <xdr:twoCellAnchor editAs="oneCell">
    <xdr:from>
      <xdr:col>0</xdr:col>
      <xdr:colOff>104776</xdr:colOff>
      <xdr:row>2</xdr:row>
      <xdr:rowOff>66676</xdr:rowOff>
    </xdr:from>
    <xdr:to>
      <xdr:col>1</xdr:col>
      <xdr:colOff>2305051</xdr:colOff>
      <xdr:row>6</xdr:row>
      <xdr:rowOff>151471</xdr:rowOff>
    </xdr:to>
    <xdr:pic>
      <xdr:nvPicPr>
        <xdr:cNvPr id="7" name="Imagem 6" descr="Nexa - Votorantim - Relatório Anual 2021">
          <a:extLst>
            <a:ext uri="{FF2B5EF4-FFF2-40B4-BE49-F238E27FC236}">
              <a16:creationId xmlns:a16="http://schemas.microsoft.com/office/drawing/2014/main" id="{24A56016-097B-F8A9-96A9-61BD21ECB872}"/>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4776" y="409576"/>
          <a:ext cx="2781300" cy="8182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209550</xdr:colOff>
      <xdr:row>0</xdr:row>
      <xdr:rowOff>66675</xdr:rowOff>
    </xdr:from>
    <xdr:to>
      <xdr:col>1</xdr:col>
      <xdr:colOff>923925</xdr:colOff>
      <xdr:row>1</xdr:row>
      <xdr:rowOff>142875</xdr:rowOff>
    </xdr:to>
    <xdr:sp macro="" textlink="">
      <xdr:nvSpPr>
        <xdr:cNvPr id="6" name="Retângulo: Cantos Arredondados 5">
          <a:hlinkClick xmlns:r="http://schemas.openxmlformats.org/officeDocument/2006/relationships" r:id="rId6"/>
          <a:extLst>
            <a:ext uri="{FF2B5EF4-FFF2-40B4-BE49-F238E27FC236}">
              <a16:creationId xmlns:a16="http://schemas.microsoft.com/office/drawing/2014/main" id="{BE97FABE-542F-D0DE-F8D1-6EBF7BE0EF27}"/>
            </a:ext>
          </a:extLst>
        </xdr:cNvPr>
        <xdr:cNvSpPr/>
      </xdr:nvSpPr>
      <xdr:spPr>
        <a:xfrm>
          <a:off x="790575" y="6667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1123950</xdr:colOff>
      <xdr:row>0</xdr:row>
      <xdr:rowOff>66675</xdr:rowOff>
    </xdr:from>
    <xdr:to>
      <xdr:col>1</xdr:col>
      <xdr:colOff>2409825</xdr:colOff>
      <xdr:row>1</xdr:row>
      <xdr:rowOff>142875</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A37CA5D2-62B3-4110-9DF7-19D8C15B4F5D}"/>
            </a:ext>
          </a:extLst>
        </xdr:cNvPr>
        <xdr:cNvSpPr/>
      </xdr:nvSpPr>
      <xdr:spPr>
        <a:xfrm>
          <a:off x="1704975" y="6667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1</xdr:col>
      <xdr:colOff>2447925</xdr:colOff>
      <xdr:row>0</xdr:row>
      <xdr:rowOff>66675</xdr:rowOff>
    </xdr:from>
    <xdr:to>
      <xdr:col>2</xdr:col>
      <xdr:colOff>228600</xdr:colOff>
      <xdr:row>1</xdr:row>
      <xdr:rowOff>142875</xdr:rowOff>
    </xdr:to>
    <xdr:sp macro="" textlink="">
      <xdr:nvSpPr>
        <xdr:cNvPr id="9" name="Retângulo: Cantos Arredondados 8">
          <a:hlinkClick xmlns:r="http://schemas.openxmlformats.org/officeDocument/2006/relationships" r:id="rId4"/>
          <a:extLst>
            <a:ext uri="{FF2B5EF4-FFF2-40B4-BE49-F238E27FC236}">
              <a16:creationId xmlns:a16="http://schemas.microsoft.com/office/drawing/2014/main" id="{7B64C517-E9E3-4C87-B112-F15889D0B382}"/>
            </a:ext>
          </a:extLst>
        </xdr:cNvPr>
        <xdr:cNvSpPr/>
      </xdr:nvSpPr>
      <xdr:spPr>
        <a:xfrm>
          <a:off x="3028950" y="6667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257175</xdr:colOff>
      <xdr:row>0</xdr:row>
      <xdr:rowOff>66675</xdr:rowOff>
    </xdr:from>
    <xdr:to>
      <xdr:col>2</xdr:col>
      <xdr:colOff>1619250</xdr:colOff>
      <xdr:row>1</xdr:row>
      <xdr:rowOff>142875</xdr:rowOff>
    </xdr:to>
    <xdr:sp macro="" textlink="">
      <xdr:nvSpPr>
        <xdr:cNvPr id="10" name="Retângulo: Cantos Arredondados 9">
          <a:hlinkClick xmlns:r="http://schemas.openxmlformats.org/officeDocument/2006/relationships" r:id="rId8"/>
          <a:extLst>
            <a:ext uri="{FF2B5EF4-FFF2-40B4-BE49-F238E27FC236}">
              <a16:creationId xmlns:a16="http://schemas.microsoft.com/office/drawing/2014/main" id="{284EAACB-0079-476D-B5EF-5502F27E8FD0}"/>
            </a:ext>
          </a:extLst>
        </xdr:cNvPr>
        <xdr:cNvSpPr/>
      </xdr:nvSpPr>
      <xdr:spPr>
        <a:xfrm>
          <a:off x="4343400" y="6667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1666875</xdr:colOff>
      <xdr:row>0</xdr:row>
      <xdr:rowOff>57150</xdr:rowOff>
    </xdr:from>
    <xdr:to>
      <xdr:col>2</xdr:col>
      <xdr:colOff>3028950</xdr:colOff>
      <xdr:row>1</xdr:row>
      <xdr:rowOff>133350</xdr:rowOff>
    </xdr:to>
    <xdr:sp macro="" textlink="">
      <xdr:nvSpPr>
        <xdr:cNvPr id="11" name="Retângulo: Cantos Arredondados 10">
          <a:hlinkClick xmlns:r="http://schemas.openxmlformats.org/officeDocument/2006/relationships" r:id="rId9"/>
          <a:extLst>
            <a:ext uri="{FF2B5EF4-FFF2-40B4-BE49-F238E27FC236}">
              <a16:creationId xmlns:a16="http://schemas.microsoft.com/office/drawing/2014/main" id="{69778A9F-9126-4621-A6F1-6FAEFCD7CD84}"/>
            </a:ext>
          </a:extLst>
        </xdr:cNvPr>
        <xdr:cNvSpPr/>
      </xdr:nvSpPr>
      <xdr:spPr>
        <a:xfrm>
          <a:off x="5753100" y="5715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3067050</xdr:colOff>
      <xdr:row>0</xdr:row>
      <xdr:rowOff>57150</xdr:rowOff>
    </xdr:from>
    <xdr:to>
      <xdr:col>3</xdr:col>
      <xdr:colOff>695325</xdr:colOff>
      <xdr:row>1</xdr:row>
      <xdr:rowOff>133350</xdr:rowOff>
    </xdr:to>
    <xdr:sp macro="" textlink="">
      <xdr:nvSpPr>
        <xdr:cNvPr id="12" name="Retângulo: Cantos Arredondados 11">
          <a:hlinkClick xmlns:r="http://schemas.openxmlformats.org/officeDocument/2006/relationships" r:id="rId10"/>
          <a:extLst>
            <a:ext uri="{FF2B5EF4-FFF2-40B4-BE49-F238E27FC236}">
              <a16:creationId xmlns:a16="http://schemas.microsoft.com/office/drawing/2014/main" id="{F1208EDB-6216-4BC0-B10D-66F709C3E272}"/>
            </a:ext>
          </a:extLst>
        </xdr:cNvPr>
        <xdr:cNvSpPr/>
      </xdr:nvSpPr>
      <xdr:spPr>
        <a:xfrm>
          <a:off x="7153275" y="5715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723900</xdr:colOff>
      <xdr:row>0</xdr:row>
      <xdr:rowOff>57150</xdr:rowOff>
    </xdr:from>
    <xdr:to>
      <xdr:col>4</xdr:col>
      <xdr:colOff>542925</xdr:colOff>
      <xdr:row>1</xdr:row>
      <xdr:rowOff>133350</xdr:rowOff>
    </xdr:to>
    <xdr:sp macro="" textlink="">
      <xdr:nvSpPr>
        <xdr:cNvPr id="13" name="Retângulo: Cantos Arredondados 12">
          <a:hlinkClick xmlns:r="http://schemas.openxmlformats.org/officeDocument/2006/relationships" r:id="rId11"/>
          <a:extLst>
            <a:ext uri="{FF2B5EF4-FFF2-40B4-BE49-F238E27FC236}">
              <a16:creationId xmlns:a16="http://schemas.microsoft.com/office/drawing/2014/main" id="{050D7E42-187B-4E97-B696-36FE7A2484E3}"/>
            </a:ext>
          </a:extLst>
        </xdr:cNvPr>
        <xdr:cNvSpPr/>
      </xdr:nvSpPr>
      <xdr:spPr>
        <a:xfrm>
          <a:off x="8315325" y="5715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3</xdr:col>
      <xdr:colOff>1323975</xdr:colOff>
      <xdr:row>2</xdr:row>
      <xdr:rowOff>38099</xdr:rowOff>
    </xdr:from>
    <xdr:to>
      <xdr:col>4</xdr:col>
      <xdr:colOff>266700</xdr:colOff>
      <xdr:row>3</xdr:row>
      <xdr:rowOff>152399</xdr:rowOff>
    </xdr:to>
    <xdr:sp macro="" textlink="">
      <xdr:nvSpPr>
        <xdr:cNvPr id="15" name="Seta: para a Direita 14">
          <a:hlinkClick xmlns:r="http://schemas.openxmlformats.org/officeDocument/2006/relationships" r:id="rId7"/>
          <a:extLst>
            <a:ext uri="{FF2B5EF4-FFF2-40B4-BE49-F238E27FC236}">
              <a16:creationId xmlns:a16="http://schemas.microsoft.com/office/drawing/2014/main" id="{0D715F3B-B305-C3A2-E912-C729CE532A9B}"/>
            </a:ext>
          </a:extLst>
        </xdr:cNvPr>
        <xdr:cNvSpPr/>
      </xdr:nvSpPr>
      <xdr:spPr>
        <a:xfrm>
          <a:off x="8915400" y="380999"/>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495300</xdr:colOff>
      <xdr:row>2</xdr:row>
      <xdr:rowOff>45720</xdr:rowOff>
    </xdr:from>
    <xdr:to>
      <xdr:col>3</xdr:col>
      <xdr:colOff>30268</xdr:colOff>
      <xdr:row>6</xdr:row>
      <xdr:rowOff>150159</xdr:rowOff>
    </xdr:to>
    <xdr:pic>
      <xdr:nvPicPr>
        <xdr:cNvPr id="17" name="Imagem 16" descr="Nexa - Votorantim - Relatório Anual 2021">
          <a:extLst>
            <a:ext uri="{FF2B5EF4-FFF2-40B4-BE49-F238E27FC236}">
              <a16:creationId xmlns:a16="http://schemas.microsoft.com/office/drawing/2014/main" id="{0B6393ED-FFFB-4D9C-8E76-0EE21E7AAA7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0" y="396240"/>
          <a:ext cx="2828713" cy="8359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228600</xdr:colOff>
      <xdr:row>25</xdr:row>
      <xdr:rowOff>217170</xdr:rowOff>
    </xdr:from>
    <xdr:to>
      <xdr:col>10</xdr:col>
      <xdr:colOff>68580</xdr:colOff>
      <xdr:row>37</xdr:row>
      <xdr:rowOff>217170</xdr:rowOff>
    </xdr:to>
    <xdr:graphicFrame macro="">
      <xdr:nvGraphicFramePr>
        <xdr:cNvPr id="18" name="Gráfico 17">
          <a:extLst>
            <a:ext uri="{FF2B5EF4-FFF2-40B4-BE49-F238E27FC236}">
              <a16:creationId xmlns:a16="http://schemas.microsoft.com/office/drawing/2014/main" id="{007BF8C3-3FDF-D0E4-5EFB-5ADC6716DF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109537</xdr:colOff>
      <xdr:row>147</xdr:row>
      <xdr:rowOff>157161</xdr:rowOff>
    </xdr:from>
    <xdr:to>
      <xdr:col>9</xdr:col>
      <xdr:colOff>447675</xdr:colOff>
      <xdr:row>162</xdr:row>
      <xdr:rowOff>19049</xdr:rowOff>
    </xdr:to>
    <xdr:graphicFrame macro="">
      <xdr:nvGraphicFramePr>
        <xdr:cNvPr id="2" name="Gráfico 1">
          <a:extLst>
            <a:ext uri="{FF2B5EF4-FFF2-40B4-BE49-F238E27FC236}">
              <a16:creationId xmlns:a16="http://schemas.microsoft.com/office/drawing/2014/main" id="{0BC98080-C425-46BC-8788-EE1180330C8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495300</xdr:colOff>
      <xdr:row>147</xdr:row>
      <xdr:rowOff>147637</xdr:rowOff>
    </xdr:from>
    <xdr:to>
      <xdr:col>16383</xdr:col>
      <xdr:colOff>57150</xdr:colOff>
      <xdr:row>162</xdr:row>
      <xdr:rowOff>38100</xdr:rowOff>
    </xdr:to>
    <xdr:graphicFrame macro="">
      <xdr:nvGraphicFramePr>
        <xdr:cNvPr id="3" name="Gráfico 2">
          <a:extLst>
            <a:ext uri="{FF2B5EF4-FFF2-40B4-BE49-F238E27FC236}">
              <a16:creationId xmlns:a16="http://schemas.microsoft.com/office/drawing/2014/main" id="{5F8418E6-F93A-461D-DBC7-776CB9029AC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481011</xdr:colOff>
      <xdr:row>211</xdr:row>
      <xdr:rowOff>42862</xdr:rowOff>
    </xdr:from>
    <xdr:to>
      <xdr:col>6</xdr:col>
      <xdr:colOff>838199</xdr:colOff>
      <xdr:row>221</xdr:row>
      <xdr:rowOff>85725</xdr:rowOff>
    </xdr:to>
    <xdr:graphicFrame macro="">
      <xdr:nvGraphicFramePr>
        <xdr:cNvPr id="4" name="Gráfico 3">
          <a:extLst>
            <a:ext uri="{FF2B5EF4-FFF2-40B4-BE49-F238E27FC236}">
              <a16:creationId xmlns:a16="http://schemas.microsoft.com/office/drawing/2014/main" id="{90D809C5-6ABA-07A7-DBF1-DF29092A818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923925</xdr:colOff>
      <xdr:row>211</xdr:row>
      <xdr:rowOff>19050</xdr:rowOff>
    </xdr:from>
    <xdr:to>
      <xdr:col>11</xdr:col>
      <xdr:colOff>676274</xdr:colOff>
      <xdr:row>221</xdr:row>
      <xdr:rowOff>114300</xdr:rowOff>
    </xdr:to>
    <xdr:graphicFrame macro="">
      <xdr:nvGraphicFramePr>
        <xdr:cNvPr id="12" name="Gráfico 11">
          <a:extLst>
            <a:ext uri="{FF2B5EF4-FFF2-40B4-BE49-F238E27FC236}">
              <a16:creationId xmlns:a16="http://schemas.microsoft.com/office/drawing/2014/main" id="{26F606D0-1A5F-B91B-1F04-563A229F1B6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207065</xdr:colOff>
      <xdr:row>0</xdr:row>
      <xdr:rowOff>42655</xdr:rowOff>
    </xdr:from>
    <xdr:to>
      <xdr:col>1</xdr:col>
      <xdr:colOff>921440</xdr:colOff>
      <xdr:row>1</xdr:row>
      <xdr:rowOff>116370</xdr:rowOff>
    </xdr:to>
    <xdr:sp macro="" textlink="">
      <xdr:nvSpPr>
        <xdr:cNvPr id="5" name="Retângulo: Cantos Arredondados 4">
          <a:hlinkClick xmlns:r="http://schemas.openxmlformats.org/officeDocument/2006/relationships" r:id="rId7"/>
          <a:extLst>
            <a:ext uri="{FF2B5EF4-FFF2-40B4-BE49-F238E27FC236}">
              <a16:creationId xmlns:a16="http://schemas.microsoft.com/office/drawing/2014/main" id="{BC0FA15C-FA71-4905-B152-56DA29765144}"/>
            </a:ext>
          </a:extLst>
        </xdr:cNvPr>
        <xdr:cNvSpPr/>
      </xdr:nvSpPr>
      <xdr:spPr>
        <a:xfrm>
          <a:off x="786848" y="4265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1073840</xdr:colOff>
      <xdr:row>0</xdr:row>
      <xdr:rowOff>42655</xdr:rowOff>
    </xdr:from>
    <xdr:to>
      <xdr:col>2</xdr:col>
      <xdr:colOff>901976</xdr:colOff>
      <xdr:row>1</xdr:row>
      <xdr:rowOff>116370</xdr:rowOff>
    </xdr:to>
    <xdr:sp macro="" textlink="">
      <xdr:nvSpPr>
        <xdr:cNvPr id="6" name="Retângulo: Cantos Arredondados 5">
          <a:hlinkClick xmlns:r="http://schemas.openxmlformats.org/officeDocument/2006/relationships" r:id="rId8"/>
          <a:extLst>
            <a:ext uri="{FF2B5EF4-FFF2-40B4-BE49-F238E27FC236}">
              <a16:creationId xmlns:a16="http://schemas.microsoft.com/office/drawing/2014/main" id="{6398FF1F-ADCF-4EFB-A970-D3C27FF8DCC2}"/>
            </a:ext>
          </a:extLst>
        </xdr:cNvPr>
        <xdr:cNvSpPr/>
      </xdr:nvSpPr>
      <xdr:spPr>
        <a:xfrm>
          <a:off x="1653623" y="4265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940076</xdr:colOff>
      <xdr:row>0</xdr:row>
      <xdr:rowOff>42655</xdr:rowOff>
    </xdr:from>
    <xdr:to>
      <xdr:col>3</xdr:col>
      <xdr:colOff>1024973</xdr:colOff>
      <xdr:row>1</xdr:row>
      <xdr:rowOff>116370</xdr:rowOff>
    </xdr:to>
    <xdr:sp macro="" textlink="">
      <xdr:nvSpPr>
        <xdr:cNvPr id="7" name="Retângulo: Cantos Arredondados 6">
          <a:hlinkClick xmlns:r="http://schemas.openxmlformats.org/officeDocument/2006/relationships" r:id="rId9"/>
          <a:extLst>
            <a:ext uri="{FF2B5EF4-FFF2-40B4-BE49-F238E27FC236}">
              <a16:creationId xmlns:a16="http://schemas.microsoft.com/office/drawing/2014/main" id="{32217BDD-FFB8-43C7-8AFE-20BC0FCF93A1}"/>
            </a:ext>
          </a:extLst>
        </xdr:cNvPr>
        <xdr:cNvSpPr/>
      </xdr:nvSpPr>
      <xdr:spPr>
        <a:xfrm>
          <a:off x="2977598" y="4265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1053548</xdr:colOff>
      <xdr:row>0</xdr:row>
      <xdr:rowOff>42655</xdr:rowOff>
    </xdr:from>
    <xdr:to>
      <xdr:col>4</xdr:col>
      <xdr:colOff>1222927</xdr:colOff>
      <xdr:row>1</xdr:row>
      <xdr:rowOff>116370</xdr:rowOff>
    </xdr:to>
    <xdr:sp macro="" textlink="">
      <xdr:nvSpPr>
        <xdr:cNvPr id="8" name="Retângulo: Cantos Arredondados 7">
          <a:hlinkClick xmlns:r="http://schemas.openxmlformats.org/officeDocument/2006/relationships" r:id="rId10"/>
          <a:extLst>
            <a:ext uri="{FF2B5EF4-FFF2-40B4-BE49-F238E27FC236}">
              <a16:creationId xmlns:a16="http://schemas.microsoft.com/office/drawing/2014/main" id="{5831FE99-EED7-47D1-A601-2C7691722E44}"/>
            </a:ext>
          </a:extLst>
        </xdr:cNvPr>
        <xdr:cNvSpPr/>
      </xdr:nvSpPr>
      <xdr:spPr>
        <a:xfrm>
          <a:off x="4292048" y="4265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4</xdr:col>
      <xdr:colOff>1270552</xdr:colOff>
      <xdr:row>0</xdr:row>
      <xdr:rowOff>33130</xdr:rowOff>
    </xdr:from>
    <xdr:to>
      <xdr:col>5</xdr:col>
      <xdr:colOff>992671</xdr:colOff>
      <xdr:row>1</xdr:row>
      <xdr:rowOff>106845</xdr:rowOff>
    </xdr:to>
    <xdr:sp macro="" textlink="">
      <xdr:nvSpPr>
        <xdr:cNvPr id="9" name="Retângulo: Cantos Arredondados 8">
          <a:hlinkClick xmlns:r="http://schemas.openxmlformats.org/officeDocument/2006/relationships" r:id="rId11"/>
          <a:extLst>
            <a:ext uri="{FF2B5EF4-FFF2-40B4-BE49-F238E27FC236}">
              <a16:creationId xmlns:a16="http://schemas.microsoft.com/office/drawing/2014/main" id="{A5D3A9D2-FEE6-421B-90EB-C3C13EEFC988}"/>
            </a:ext>
          </a:extLst>
        </xdr:cNvPr>
        <xdr:cNvSpPr/>
      </xdr:nvSpPr>
      <xdr:spPr>
        <a:xfrm>
          <a:off x="5701748" y="3313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5</xdr:col>
      <xdr:colOff>1030771</xdr:colOff>
      <xdr:row>0</xdr:row>
      <xdr:rowOff>33130</xdr:rowOff>
    </xdr:from>
    <xdr:to>
      <xdr:col>6</xdr:col>
      <xdr:colOff>1112355</xdr:colOff>
      <xdr:row>1</xdr:row>
      <xdr:rowOff>106845</xdr:rowOff>
    </xdr:to>
    <xdr:sp macro="" textlink="">
      <xdr:nvSpPr>
        <xdr:cNvPr id="10" name="Retângulo: Cantos Arredondados 9">
          <a:hlinkClick xmlns:r="http://schemas.openxmlformats.org/officeDocument/2006/relationships" r:id="rId12"/>
          <a:extLst>
            <a:ext uri="{FF2B5EF4-FFF2-40B4-BE49-F238E27FC236}">
              <a16:creationId xmlns:a16="http://schemas.microsoft.com/office/drawing/2014/main" id="{8CBC3A2C-2373-433C-B2CE-B689E3FB5A05}"/>
            </a:ext>
          </a:extLst>
        </xdr:cNvPr>
        <xdr:cNvSpPr/>
      </xdr:nvSpPr>
      <xdr:spPr>
        <a:xfrm>
          <a:off x="7101923" y="3313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6</xdr:col>
      <xdr:colOff>1140930</xdr:colOff>
      <xdr:row>0</xdr:row>
      <xdr:rowOff>33130</xdr:rowOff>
    </xdr:from>
    <xdr:to>
      <xdr:col>7</xdr:col>
      <xdr:colOff>856008</xdr:colOff>
      <xdr:row>1</xdr:row>
      <xdr:rowOff>106845</xdr:rowOff>
    </xdr:to>
    <xdr:sp macro="" textlink="">
      <xdr:nvSpPr>
        <xdr:cNvPr id="11" name="Retângulo: Cantos Arredondados 10">
          <a:hlinkClick xmlns:r="http://schemas.openxmlformats.org/officeDocument/2006/relationships" r:id="rId13"/>
          <a:extLst>
            <a:ext uri="{FF2B5EF4-FFF2-40B4-BE49-F238E27FC236}">
              <a16:creationId xmlns:a16="http://schemas.microsoft.com/office/drawing/2014/main" id="{0BC19C62-6514-4DCF-B3CC-B534A0ED1FCF}"/>
            </a:ext>
          </a:extLst>
        </xdr:cNvPr>
        <xdr:cNvSpPr/>
      </xdr:nvSpPr>
      <xdr:spPr>
        <a:xfrm>
          <a:off x="8263973" y="3313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12</xdr:col>
      <xdr:colOff>611257</xdr:colOff>
      <xdr:row>2</xdr:row>
      <xdr:rowOff>43690</xdr:rowOff>
    </xdr:from>
    <xdr:to>
      <xdr:col>12</xdr:col>
      <xdr:colOff>916057</xdr:colOff>
      <xdr:row>3</xdr:row>
      <xdr:rowOff>156748</xdr:rowOff>
    </xdr:to>
    <xdr:sp macro="" textlink="">
      <xdr:nvSpPr>
        <xdr:cNvPr id="13" name="Seta: para a Direita 12">
          <a:hlinkClick xmlns:r="http://schemas.openxmlformats.org/officeDocument/2006/relationships" r:id="rId13"/>
          <a:extLst>
            <a:ext uri="{FF2B5EF4-FFF2-40B4-BE49-F238E27FC236}">
              <a16:creationId xmlns:a16="http://schemas.microsoft.com/office/drawing/2014/main" id="{DA7FDB31-D7DB-4413-BD24-5B2F92721185}"/>
            </a:ext>
          </a:extLst>
        </xdr:cNvPr>
        <xdr:cNvSpPr/>
      </xdr:nvSpPr>
      <xdr:spPr>
        <a:xfrm>
          <a:off x="14782800" y="391560"/>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12</xdr:col>
      <xdr:colOff>190500</xdr:colOff>
      <xdr:row>2</xdr:row>
      <xdr:rowOff>43689</xdr:rowOff>
    </xdr:from>
    <xdr:to>
      <xdr:col>12</xdr:col>
      <xdr:colOff>485775</xdr:colOff>
      <xdr:row>3</xdr:row>
      <xdr:rowOff>156748</xdr:rowOff>
    </xdr:to>
    <xdr:sp macro="" textlink="">
      <xdr:nvSpPr>
        <xdr:cNvPr id="14" name="Seta: para a Esquerda 13">
          <a:hlinkClick xmlns:r="http://schemas.openxmlformats.org/officeDocument/2006/relationships" r:id="rId12"/>
          <a:extLst>
            <a:ext uri="{FF2B5EF4-FFF2-40B4-BE49-F238E27FC236}">
              <a16:creationId xmlns:a16="http://schemas.microsoft.com/office/drawing/2014/main" id="{809FE9CF-5C01-426C-9333-CC79BDB0F506}"/>
            </a:ext>
          </a:extLst>
        </xdr:cNvPr>
        <xdr:cNvSpPr/>
      </xdr:nvSpPr>
      <xdr:spPr>
        <a:xfrm>
          <a:off x="14362043" y="391559"/>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228600</xdr:colOff>
      <xdr:row>2</xdr:row>
      <xdr:rowOff>38100</xdr:rowOff>
    </xdr:from>
    <xdr:to>
      <xdr:col>2</xdr:col>
      <xdr:colOff>342900</xdr:colOff>
      <xdr:row>6</xdr:row>
      <xdr:rowOff>108884</xdr:rowOff>
    </xdr:to>
    <xdr:pic>
      <xdr:nvPicPr>
        <xdr:cNvPr id="5" name="Imagem 4" descr="Nexa - Votorantim - Relatório Anual 2021">
          <a:extLst>
            <a:ext uri="{FF2B5EF4-FFF2-40B4-BE49-F238E27FC236}">
              <a16:creationId xmlns:a16="http://schemas.microsoft.com/office/drawing/2014/main" id="{E7640662-D27E-4AF8-92E4-190CE6F2A8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38100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38100</xdr:rowOff>
    </xdr:from>
    <xdr:to>
      <xdr:col>2</xdr:col>
      <xdr:colOff>0</xdr:colOff>
      <xdr:row>1</xdr:row>
      <xdr:rowOff>126930</xdr:rowOff>
    </xdr:to>
    <xdr:pic>
      <xdr:nvPicPr>
        <xdr:cNvPr id="8" name="Picture 33">
          <a:hlinkClick xmlns:r="http://schemas.openxmlformats.org/officeDocument/2006/relationships" r:id="rId2"/>
          <a:extLst>
            <a:ext uri="{FF2B5EF4-FFF2-40B4-BE49-F238E27FC236}">
              <a16:creationId xmlns:a16="http://schemas.microsoft.com/office/drawing/2014/main" id="{0A6F2704-A64C-419E-9E61-508447E87370}"/>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3467100" y="38100"/>
          <a:ext cx="0" cy="260280"/>
        </a:xfrm>
        <a:prstGeom prst="rect">
          <a:avLst/>
        </a:prstGeom>
      </xdr:spPr>
    </xdr:pic>
    <xdr:clientData/>
  </xdr:twoCellAnchor>
  <xdr:twoCellAnchor editAs="oneCell">
    <xdr:from>
      <xdr:col>2</xdr:col>
      <xdr:colOff>0</xdr:colOff>
      <xdr:row>0</xdr:row>
      <xdr:rowOff>36756</xdr:rowOff>
    </xdr:from>
    <xdr:to>
      <xdr:col>2</xdr:col>
      <xdr:colOff>0</xdr:colOff>
      <xdr:row>1</xdr:row>
      <xdr:rowOff>128761</xdr:rowOff>
    </xdr:to>
    <xdr:pic>
      <xdr:nvPicPr>
        <xdr:cNvPr id="9" name="Picture 34">
          <a:hlinkClick xmlns:r="http://schemas.openxmlformats.org/officeDocument/2006/relationships" r:id="rId4"/>
          <a:extLst>
            <a:ext uri="{FF2B5EF4-FFF2-40B4-BE49-F238E27FC236}">
              <a16:creationId xmlns:a16="http://schemas.microsoft.com/office/drawing/2014/main" id="{2C57CC14-85D9-47F2-8630-4D6545192BEA}"/>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3467100" y="36756"/>
          <a:ext cx="0" cy="263455"/>
        </a:xfrm>
        <a:prstGeom prst="rect">
          <a:avLst/>
        </a:prstGeom>
      </xdr:spPr>
    </xdr:pic>
    <xdr:clientData/>
  </xdr:twoCellAnchor>
  <xdr:twoCellAnchor>
    <xdr:from>
      <xdr:col>1</xdr:col>
      <xdr:colOff>95250</xdr:colOff>
      <xdr:row>0</xdr:row>
      <xdr:rowOff>47625</xdr:rowOff>
    </xdr:from>
    <xdr:to>
      <xdr:col>1</xdr:col>
      <xdr:colOff>809625</xdr:colOff>
      <xdr:row>1</xdr:row>
      <xdr:rowOff>123825</xdr:rowOff>
    </xdr:to>
    <xdr:sp macro="" textlink="">
      <xdr:nvSpPr>
        <xdr:cNvPr id="2" name="Retângulo: Cantos Arredondados 1">
          <a:hlinkClick xmlns:r="http://schemas.openxmlformats.org/officeDocument/2006/relationships" r:id="rId5"/>
          <a:extLst>
            <a:ext uri="{FF2B5EF4-FFF2-40B4-BE49-F238E27FC236}">
              <a16:creationId xmlns:a16="http://schemas.microsoft.com/office/drawing/2014/main" id="{FA80AFB1-3678-4BF7-9534-C1EC4B1D77C9}"/>
            </a:ext>
          </a:extLst>
        </xdr:cNvPr>
        <xdr:cNvSpPr/>
      </xdr:nvSpPr>
      <xdr:spPr>
        <a:xfrm>
          <a:off x="676275" y="4762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962025</xdr:colOff>
      <xdr:row>0</xdr:row>
      <xdr:rowOff>47625</xdr:rowOff>
    </xdr:from>
    <xdr:to>
      <xdr:col>2</xdr:col>
      <xdr:colOff>209550</xdr:colOff>
      <xdr:row>1</xdr:row>
      <xdr:rowOff>123825</xdr:rowOff>
    </xdr:to>
    <xdr:sp macro="" textlink="">
      <xdr:nvSpPr>
        <xdr:cNvPr id="3" name="Retângulo: Cantos Arredondados 2">
          <a:hlinkClick xmlns:r="http://schemas.openxmlformats.org/officeDocument/2006/relationships" r:id="rId6"/>
          <a:extLst>
            <a:ext uri="{FF2B5EF4-FFF2-40B4-BE49-F238E27FC236}">
              <a16:creationId xmlns:a16="http://schemas.microsoft.com/office/drawing/2014/main" id="{DB26DFA4-341A-47CC-96C6-BBEC72C00F2D}"/>
            </a:ext>
          </a:extLst>
        </xdr:cNvPr>
        <xdr:cNvSpPr/>
      </xdr:nvSpPr>
      <xdr:spPr>
        <a:xfrm>
          <a:off x="1543050"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247650</xdr:colOff>
      <xdr:row>0</xdr:row>
      <xdr:rowOff>47625</xdr:rowOff>
    </xdr:from>
    <xdr:to>
      <xdr:col>2</xdr:col>
      <xdr:colOff>1533525</xdr:colOff>
      <xdr:row>1</xdr:row>
      <xdr:rowOff>123825</xdr:rowOff>
    </xdr:to>
    <xdr:sp macro="" textlink="">
      <xdr:nvSpPr>
        <xdr:cNvPr id="4" name="Retângulo: Cantos Arredondados 3">
          <a:hlinkClick xmlns:r="http://schemas.openxmlformats.org/officeDocument/2006/relationships" r:id="rId4"/>
          <a:extLst>
            <a:ext uri="{FF2B5EF4-FFF2-40B4-BE49-F238E27FC236}">
              <a16:creationId xmlns:a16="http://schemas.microsoft.com/office/drawing/2014/main" id="{D654D83B-439C-4AD2-82B7-1C879291F94E}"/>
            </a:ext>
          </a:extLst>
        </xdr:cNvPr>
        <xdr:cNvSpPr/>
      </xdr:nvSpPr>
      <xdr:spPr>
        <a:xfrm>
          <a:off x="2867025"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1562100</xdr:colOff>
      <xdr:row>0</xdr:row>
      <xdr:rowOff>47625</xdr:rowOff>
    </xdr:from>
    <xdr:to>
      <xdr:col>2</xdr:col>
      <xdr:colOff>2924175</xdr:colOff>
      <xdr:row>1</xdr:row>
      <xdr:rowOff>123825</xdr:rowOff>
    </xdr:to>
    <xdr:sp macro="" textlink="">
      <xdr:nvSpPr>
        <xdr:cNvPr id="6" name="Retângulo: Cantos Arredondados 5">
          <a:hlinkClick xmlns:r="http://schemas.openxmlformats.org/officeDocument/2006/relationships" r:id="rId7"/>
          <a:extLst>
            <a:ext uri="{FF2B5EF4-FFF2-40B4-BE49-F238E27FC236}">
              <a16:creationId xmlns:a16="http://schemas.microsoft.com/office/drawing/2014/main" id="{9A814FAD-062F-4117-8602-36E16CE830FC}"/>
            </a:ext>
          </a:extLst>
        </xdr:cNvPr>
        <xdr:cNvSpPr/>
      </xdr:nvSpPr>
      <xdr:spPr>
        <a:xfrm>
          <a:off x="4181475" y="4762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2971800</xdr:colOff>
      <xdr:row>0</xdr:row>
      <xdr:rowOff>38100</xdr:rowOff>
    </xdr:from>
    <xdr:to>
      <xdr:col>2</xdr:col>
      <xdr:colOff>4333875</xdr:colOff>
      <xdr:row>1</xdr:row>
      <xdr:rowOff>114300</xdr:rowOff>
    </xdr:to>
    <xdr:sp macro="" textlink="">
      <xdr:nvSpPr>
        <xdr:cNvPr id="7" name="Retângulo: Cantos Arredondados 6">
          <a:hlinkClick xmlns:r="http://schemas.openxmlformats.org/officeDocument/2006/relationships" r:id="rId8"/>
          <a:extLst>
            <a:ext uri="{FF2B5EF4-FFF2-40B4-BE49-F238E27FC236}">
              <a16:creationId xmlns:a16="http://schemas.microsoft.com/office/drawing/2014/main" id="{9E76FE30-F9E3-4BCF-8A99-60C3AF1C0FF7}"/>
            </a:ext>
          </a:extLst>
        </xdr:cNvPr>
        <xdr:cNvSpPr/>
      </xdr:nvSpPr>
      <xdr:spPr>
        <a:xfrm>
          <a:off x="5591175" y="3810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4371975</xdr:colOff>
      <xdr:row>0</xdr:row>
      <xdr:rowOff>38100</xdr:rowOff>
    </xdr:from>
    <xdr:to>
      <xdr:col>3</xdr:col>
      <xdr:colOff>800100</xdr:colOff>
      <xdr:row>1</xdr:row>
      <xdr:rowOff>114300</xdr:rowOff>
    </xdr:to>
    <xdr:sp macro="" textlink="">
      <xdr:nvSpPr>
        <xdr:cNvPr id="10" name="Retângulo: Cantos Arredondados 9">
          <a:hlinkClick xmlns:r="http://schemas.openxmlformats.org/officeDocument/2006/relationships" r:id="rId9"/>
          <a:extLst>
            <a:ext uri="{FF2B5EF4-FFF2-40B4-BE49-F238E27FC236}">
              <a16:creationId xmlns:a16="http://schemas.microsoft.com/office/drawing/2014/main" id="{056678B5-1D80-46AD-9C28-AAD3E21E2BC8}"/>
            </a:ext>
          </a:extLst>
        </xdr:cNvPr>
        <xdr:cNvSpPr/>
      </xdr:nvSpPr>
      <xdr:spPr>
        <a:xfrm>
          <a:off x="6991350" y="3810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828675</xdr:colOff>
      <xdr:row>0</xdr:row>
      <xdr:rowOff>38100</xdr:rowOff>
    </xdr:from>
    <xdr:to>
      <xdr:col>3</xdr:col>
      <xdr:colOff>2009775</xdr:colOff>
      <xdr:row>1</xdr:row>
      <xdr:rowOff>114300</xdr:rowOff>
    </xdr:to>
    <xdr:sp macro="" textlink="">
      <xdr:nvSpPr>
        <xdr:cNvPr id="11" name="Retângulo: Cantos Arredondados 10">
          <a:hlinkClick xmlns:r="http://schemas.openxmlformats.org/officeDocument/2006/relationships" r:id="rId10"/>
          <a:extLst>
            <a:ext uri="{FF2B5EF4-FFF2-40B4-BE49-F238E27FC236}">
              <a16:creationId xmlns:a16="http://schemas.microsoft.com/office/drawing/2014/main" id="{3C4D7536-E46C-48F6-A02B-D7EFDBFE12DE}"/>
            </a:ext>
          </a:extLst>
        </xdr:cNvPr>
        <xdr:cNvSpPr/>
      </xdr:nvSpPr>
      <xdr:spPr>
        <a:xfrm>
          <a:off x="8153400" y="3810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4</xdr:col>
      <xdr:colOff>180975</xdr:colOff>
      <xdr:row>2</xdr:row>
      <xdr:rowOff>76200</xdr:rowOff>
    </xdr:from>
    <xdr:to>
      <xdr:col>4</xdr:col>
      <xdr:colOff>485775</xdr:colOff>
      <xdr:row>4</xdr:row>
      <xdr:rowOff>9525</xdr:rowOff>
    </xdr:to>
    <xdr:sp macro="" textlink="">
      <xdr:nvSpPr>
        <xdr:cNvPr id="12" name="Seta: para a Direita 11">
          <a:hlinkClick xmlns:r="http://schemas.openxmlformats.org/officeDocument/2006/relationships" r:id="rId11"/>
          <a:extLst>
            <a:ext uri="{FF2B5EF4-FFF2-40B4-BE49-F238E27FC236}">
              <a16:creationId xmlns:a16="http://schemas.microsoft.com/office/drawing/2014/main" id="{C2C136A3-B471-483A-9747-EB2538E5BC31}"/>
            </a:ext>
          </a:extLst>
        </xdr:cNvPr>
        <xdr:cNvSpPr/>
      </xdr:nvSpPr>
      <xdr:spPr>
        <a:xfrm>
          <a:off x="10134600" y="419100"/>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2381250</xdr:colOff>
      <xdr:row>2</xdr:row>
      <xdr:rowOff>76199</xdr:rowOff>
    </xdr:from>
    <xdr:to>
      <xdr:col>4</xdr:col>
      <xdr:colOff>47625</xdr:colOff>
      <xdr:row>4</xdr:row>
      <xdr:rowOff>9525</xdr:rowOff>
    </xdr:to>
    <xdr:sp macro="" textlink="">
      <xdr:nvSpPr>
        <xdr:cNvPr id="13" name="Seta: para a Esquerda 12">
          <a:hlinkClick xmlns:r="http://schemas.openxmlformats.org/officeDocument/2006/relationships" r:id="rId12"/>
          <a:extLst>
            <a:ext uri="{FF2B5EF4-FFF2-40B4-BE49-F238E27FC236}">
              <a16:creationId xmlns:a16="http://schemas.microsoft.com/office/drawing/2014/main" id="{06A34ADD-C4DD-4C19-8093-EAA72C90FAF8}"/>
            </a:ext>
          </a:extLst>
        </xdr:cNvPr>
        <xdr:cNvSpPr/>
      </xdr:nvSpPr>
      <xdr:spPr>
        <a:xfrm>
          <a:off x="9705975" y="419099"/>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0</xdr:colOff>
      <xdr:row>0</xdr:row>
      <xdr:rowOff>38100</xdr:rowOff>
    </xdr:from>
    <xdr:to>
      <xdr:col>2</xdr:col>
      <xdr:colOff>0</xdr:colOff>
      <xdr:row>1</xdr:row>
      <xdr:rowOff>117405</xdr:rowOff>
    </xdr:to>
    <xdr:pic>
      <xdr:nvPicPr>
        <xdr:cNvPr id="5" name="Picture 33">
          <a:hlinkClick xmlns:r="http://schemas.openxmlformats.org/officeDocument/2006/relationships" r:id="rId1"/>
          <a:extLst>
            <a:ext uri="{FF2B5EF4-FFF2-40B4-BE49-F238E27FC236}">
              <a16:creationId xmlns:a16="http://schemas.microsoft.com/office/drawing/2014/main" id="{DC97B45E-4470-445D-AEB1-8DA25AB0C952}"/>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2"/>
        <a:stretch>
          <a:fillRect/>
        </a:stretch>
      </xdr:blipFill>
      <xdr:spPr>
        <a:xfrm flipH="1">
          <a:off x="2619375" y="38100"/>
          <a:ext cx="0" cy="260280"/>
        </a:xfrm>
        <a:prstGeom prst="rect">
          <a:avLst/>
        </a:prstGeom>
      </xdr:spPr>
    </xdr:pic>
    <xdr:clientData/>
  </xdr:twoCellAnchor>
  <xdr:twoCellAnchor editAs="oneCell">
    <xdr:from>
      <xdr:col>2</xdr:col>
      <xdr:colOff>0</xdr:colOff>
      <xdr:row>0</xdr:row>
      <xdr:rowOff>36756</xdr:rowOff>
    </xdr:from>
    <xdr:to>
      <xdr:col>2</xdr:col>
      <xdr:colOff>0</xdr:colOff>
      <xdr:row>1</xdr:row>
      <xdr:rowOff>147811</xdr:rowOff>
    </xdr:to>
    <xdr:pic>
      <xdr:nvPicPr>
        <xdr:cNvPr id="6" name="Picture 34">
          <a:hlinkClick xmlns:r="http://schemas.openxmlformats.org/officeDocument/2006/relationships" r:id="rId3"/>
          <a:extLst>
            <a:ext uri="{FF2B5EF4-FFF2-40B4-BE49-F238E27FC236}">
              <a16:creationId xmlns:a16="http://schemas.microsoft.com/office/drawing/2014/main" id="{FE487F76-3C24-415F-A05F-8E04B81A530B}"/>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2"/>
        <a:stretch>
          <a:fillRect/>
        </a:stretch>
      </xdr:blipFill>
      <xdr:spPr>
        <a:xfrm rot="10800000" flipH="1">
          <a:off x="2619375" y="36756"/>
          <a:ext cx="0" cy="263455"/>
        </a:xfrm>
        <a:prstGeom prst="rect">
          <a:avLst/>
        </a:prstGeom>
      </xdr:spPr>
    </xdr:pic>
    <xdr:clientData/>
  </xdr:twoCellAnchor>
  <xdr:twoCellAnchor editAs="oneCell">
    <xdr:from>
      <xdr:col>0</xdr:col>
      <xdr:colOff>219075</xdr:colOff>
      <xdr:row>2</xdr:row>
      <xdr:rowOff>19050</xdr:rowOff>
    </xdr:from>
    <xdr:to>
      <xdr:col>2</xdr:col>
      <xdr:colOff>575310</xdr:colOff>
      <xdr:row>6</xdr:row>
      <xdr:rowOff>110789</xdr:rowOff>
    </xdr:to>
    <xdr:pic>
      <xdr:nvPicPr>
        <xdr:cNvPr id="8" name="Imagem 7" descr="Nexa - Votorantim - Relatório Anual 2021">
          <a:extLst>
            <a:ext uri="{FF2B5EF4-FFF2-40B4-BE49-F238E27FC236}">
              <a16:creationId xmlns:a16="http://schemas.microsoft.com/office/drawing/2014/main" id="{36E99A38-0179-4022-B335-2BA15DDC365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19075" y="36195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809625</xdr:colOff>
      <xdr:row>189</xdr:row>
      <xdr:rowOff>219076</xdr:rowOff>
    </xdr:from>
    <xdr:to>
      <xdr:col>13</xdr:col>
      <xdr:colOff>628650</xdr:colOff>
      <xdr:row>200</xdr:row>
      <xdr:rowOff>133350</xdr:rowOff>
    </xdr:to>
    <xdr:graphicFrame macro="">
      <xdr:nvGraphicFramePr>
        <xdr:cNvPr id="2" name="Gráfico 1">
          <a:extLst>
            <a:ext uri="{FF2B5EF4-FFF2-40B4-BE49-F238E27FC236}">
              <a16:creationId xmlns:a16="http://schemas.microsoft.com/office/drawing/2014/main" id="{1700818B-E4DF-9FE6-DAD5-5C04292450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161925</xdr:colOff>
      <xdr:row>0</xdr:row>
      <xdr:rowOff>47625</xdr:rowOff>
    </xdr:from>
    <xdr:to>
      <xdr:col>1</xdr:col>
      <xdr:colOff>876300</xdr:colOff>
      <xdr:row>1</xdr:row>
      <xdr:rowOff>123825</xdr:rowOff>
    </xdr:to>
    <xdr:sp macro="" textlink="">
      <xdr:nvSpPr>
        <xdr:cNvPr id="3" name="Retângulo: Cantos Arredondados 2">
          <a:hlinkClick xmlns:r="http://schemas.openxmlformats.org/officeDocument/2006/relationships" r:id="rId6"/>
          <a:extLst>
            <a:ext uri="{FF2B5EF4-FFF2-40B4-BE49-F238E27FC236}">
              <a16:creationId xmlns:a16="http://schemas.microsoft.com/office/drawing/2014/main" id="{2B124AEF-1547-4104-ACB8-458F5564C879}"/>
            </a:ext>
          </a:extLst>
        </xdr:cNvPr>
        <xdr:cNvSpPr/>
      </xdr:nvSpPr>
      <xdr:spPr>
        <a:xfrm>
          <a:off x="742950" y="4762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1028700</xdr:colOff>
      <xdr:row>0</xdr:row>
      <xdr:rowOff>47625</xdr:rowOff>
    </xdr:from>
    <xdr:to>
      <xdr:col>2</xdr:col>
      <xdr:colOff>514350</xdr:colOff>
      <xdr:row>1</xdr:row>
      <xdr:rowOff>123825</xdr:rowOff>
    </xdr:to>
    <xdr:sp macro="" textlink="">
      <xdr:nvSpPr>
        <xdr:cNvPr id="4" name="Retângulo: Cantos Arredondados 3">
          <a:hlinkClick xmlns:r="http://schemas.openxmlformats.org/officeDocument/2006/relationships" r:id="rId7"/>
          <a:extLst>
            <a:ext uri="{FF2B5EF4-FFF2-40B4-BE49-F238E27FC236}">
              <a16:creationId xmlns:a16="http://schemas.microsoft.com/office/drawing/2014/main" id="{31558A2B-1623-4A06-9193-DD3F18FE4C28}"/>
            </a:ext>
          </a:extLst>
        </xdr:cNvPr>
        <xdr:cNvSpPr/>
      </xdr:nvSpPr>
      <xdr:spPr>
        <a:xfrm>
          <a:off x="1609725"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552450</xdr:colOff>
      <xdr:row>0</xdr:row>
      <xdr:rowOff>47625</xdr:rowOff>
    </xdr:from>
    <xdr:to>
      <xdr:col>3</xdr:col>
      <xdr:colOff>590550</xdr:colOff>
      <xdr:row>1</xdr:row>
      <xdr:rowOff>123825</xdr:rowOff>
    </xdr:to>
    <xdr:sp macro="" textlink="">
      <xdr:nvSpPr>
        <xdr:cNvPr id="7" name="Retângulo: Cantos Arredondados 6">
          <a:hlinkClick xmlns:r="http://schemas.openxmlformats.org/officeDocument/2006/relationships" r:id="rId3"/>
          <a:extLst>
            <a:ext uri="{FF2B5EF4-FFF2-40B4-BE49-F238E27FC236}">
              <a16:creationId xmlns:a16="http://schemas.microsoft.com/office/drawing/2014/main" id="{3E7CF91A-D4DC-4471-A1C8-B7129711010E}"/>
            </a:ext>
          </a:extLst>
        </xdr:cNvPr>
        <xdr:cNvSpPr/>
      </xdr:nvSpPr>
      <xdr:spPr>
        <a:xfrm>
          <a:off x="2933700"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619125</xdr:colOff>
      <xdr:row>0</xdr:row>
      <xdr:rowOff>47625</xdr:rowOff>
    </xdr:from>
    <xdr:to>
      <xdr:col>4</xdr:col>
      <xdr:colOff>742950</xdr:colOff>
      <xdr:row>1</xdr:row>
      <xdr:rowOff>123825</xdr:rowOff>
    </xdr:to>
    <xdr:sp macro="" textlink="">
      <xdr:nvSpPr>
        <xdr:cNvPr id="9" name="Retângulo: Cantos Arredondados 8">
          <a:hlinkClick xmlns:r="http://schemas.openxmlformats.org/officeDocument/2006/relationships" r:id="rId8"/>
          <a:extLst>
            <a:ext uri="{FF2B5EF4-FFF2-40B4-BE49-F238E27FC236}">
              <a16:creationId xmlns:a16="http://schemas.microsoft.com/office/drawing/2014/main" id="{19F7B5FF-6F6B-42A3-A216-EA8882D485C5}"/>
            </a:ext>
          </a:extLst>
        </xdr:cNvPr>
        <xdr:cNvSpPr/>
      </xdr:nvSpPr>
      <xdr:spPr>
        <a:xfrm>
          <a:off x="4248150" y="4762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4</xdr:col>
      <xdr:colOff>790575</xdr:colOff>
      <xdr:row>0</xdr:row>
      <xdr:rowOff>38100</xdr:rowOff>
    </xdr:from>
    <xdr:to>
      <xdr:col>5</xdr:col>
      <xdr:colOff>914400</xdr:colOff>
      <xdr:row>1</xdr:row>
      <xdr:rowOff>114300</xdr:rowOff>
    </xdr:to>
    <xdr:sp macro="" textlink="">
      <xdr:nvSpPr>
        <xdr:cNvPr id="10" name="Retângulo: Cantos Arredondados 9">
          <a:hlinkClick xmlns:r="http://schemas.openxmlformats.org/officeDocument/2006/relationships" r:id="rId9"/>
          <a:extLst>
            <a:ext uri="{FF2B5EF4-FFF2-40B4-BE49-F238E27FC236}">
              <a16:creationId xmlns:a16="http://schemas.microsoft.com/office/drawing/2014/main" id="{434E4640-1921-45B0-AEC0-8F16227C59BC}"/>
            </a:ext>
          </a:extLst>
        </xdr:cNvPr>
        <xdr:cNvSpPr/>
      </xdr:nvSpPr>
      <xdr:spPr>
        <a:xfrm>
          <a:off x="5657850" y="3810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5</xdr:col>
      <xdr:colOff>952500</xdr:colOff>
      <xdr:row>0</xdr:row>
      <xdr:rowOff>38100</xdr:rowOff>
    </xdr:from>
    <xdr:to>
      <xdr:col>6</xdr:col>
      <xdr:colOff>847725</xdr:colOff>
      <xdr:row>1</xdr:row>
      <xdr:rowOff>114300</xdr:rowOff>
    </xdr:to>
    <xdr:sp macro="" textlink="">
      <xdr:nvSpPr>
        <xdr:cNvPr id="11" name="Retângulo: Cantos Arredondados 10">
          <a:hlinkClick xmlns:r="http://schemas.openxmlformats.org/officeDocument/2006/relationships" r:id="rId10"/>
          <a:extLst>
            <a:ext uri="{FF2B5EF4-FFF2-40B4-BE49-F238E27FC236}">
              <a16:creationId xmlns:a16="http://schemas.microsoft.com/office/drawing/2014/main" id="{E0D803E4-72E5-4707-8EC6-D92FD2B6DE04}"/>
            </a:ext>
          </a:extLst>
        </xdr:cNvPr>
        <xdr:cNvSpPr/>
      </xdr:nvSpPr>
      <xdr:spPr>
        <a:xfrm>
          <a:off x="7058025" y="3810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6</xdr:col>
      <xdr:colOff>876300</xdr:colOff>
      <xdr:row>0</xdr:row>
      <xdr:rowOff>38100</xdr:rowOff>
    </xdr:from>
    <xdr:to>
      <xdr:col>7</xdr:col>
      <xdr:colOff>942975</xdr:colOff>
      <xdr:row>1</xdr:row>
      <xdr:rowOff>114300</xdr:rowOff>
    </xdr:to>
    <xdr:sp macro="" textlink="">
      <xdr:nvSpPr>
        <xdr:cNvPr id="12" name="Retângulo: Cantos Arredondados 11">
          <a:hlinkClick xmlns:r="http://schemas.openxmlformats.org/officeDocument/2006/relationships" r:id="rId11"/>
          <a:extLst>
            <a:ext uri="{FF2B5EF4-FFF2-40B4-BE49-F238E27FC236}">
              <a16:creationId xmlns:a16="http://schemas.microsoft.com/office/drawing/2014/main" id="{C8734DF9-D232-4E3C-8361-27C3F124ABC9}"/>
            </a:ext>
          </a:extLst>
        </xdr:cNvPr>
        <xdr:cNvSpPr/>
      </xdr:nvSpPr>
      <xdr:spPr>
        <a:xfrm>
          <a:off x="8220075" y="3810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13</xdr:col>
      <xdr:colOff>19050</xdr:colOff>
      <xdr:row>2</xdr:row>
      <xdr:rowOff>114300</xdr:rowOff>
    </xdr:from>
    <xdr:to>
      <xdr:col>13</xdr:col>
      <xdr:colOff>314325</xdr:colOff>
      <xdr:row>4</xdr:row>
      <xdr:rowOff>47626</xdr:rowOff>
    </xdr:to>
    <xdr:sp macro="" textlink="">
      <xdr:nvSpPr>
        <xdr:cNvPr id="14" name="Seta: para a Esquerda 13">
          <a:hlinkClick xmlns:r="http://schemas.openxmlformats.org/officeDocument/2006/relationships" r:id="rId11"/>
          <a:extLst>
            <a:ext uri="{FF2B5EF4-FFF2-40B4-BE49-F238E27FC236}">
              <a16:creationId xmlns:a16="http://schemas.microsoft.com/office/drawing/2014/main" id="{6F3BDA25-517F-43D1-A8A9-B3DFF3C97E7D}"/>
            </a:ext>
          </a:extLst>
        </xdr:cNvPr>
        <xdr:cNvSpPr/>
      </xdr:nvSpPr>
      <xdr:spPr>
        <a:xfrm>
          <a:off x="15944850" y="457200"/>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103911</xdr:colOff>
      <xdr:row>2</xdr:row>
      <xdr:rowOff>134505</xdr:rowOff>
    </xdr:from>
    <xdr:to>
      <xdr:col>0</xdr:col>
      <xdr:colOff>103911</xdr:colOff>
      <xdr:row>5</xdr:row>
      <xdr:rowOff>635</xdr:rowOff>
    </xdr:to>
    <xdr:pic>
      <xdr:nvPicPr>
        <xdr:cNvPr id="2" name="Picture 11">
          <a:extLst>
            <a:ext uri="{FF2B5EF4-FFF2-40B4-BE49-F238E27FC236}">
              <a16:creationId xmlns:a16="http://schemas.microsoft.com/office/drawing/2014/main" id="{E080E7E3-8591-423F-A23E-A6680AD139F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05816" y="488835"/>
          <a:ext cx="1149175" cy="437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581025</xdr:colOff>
      <xdr:row>8</xdr:row>
      <xdr:rowOff>174625</xdr:rowOff>
    </xdr:from>
    <xdr:to>
      <xdr:col>3</xdr:col>
      <xdr:colOff>1333500</xdr:colOff>
      <xdr:row>29</xdr:row>
      <xdr:rowOff>158943</xdr:rowOff>
    </xdr:to>
    <xdr:sp macro="" textlink="">
      <xdr:nvSpPr>
        <xdr:cNvPr id="3" name="Retângulo 17">
          <a:extLst>
            <a:ext uri="{FF2B5EF4-FFF2-40B4-BE49-F238E27FC236}">
              <a16:creationId xmlns:a16="http://schemas.microsoft.com/office/drawing/2014/main" id="{3E1E960B-8B63-4E13-8C0F-786CAE859FC3}"/>
            </a:ext>
          </a:extLst>
        </xdr:cNvPr>
        <xdr:cNvSpPr/>
      </xdr:nvSpPr>
      <xdr:spPr>
        <a:xfrm>
          <a:off x="581025" y="1689100"/>
          <a:ext cx="8543925" cy="3851468"/>
        </a:xfrm>
        <a:prstGeom prst="rect">
          <a:avLst/>
        </a:prstGeom>
        <a:solidFill>
          <a:srgbClr val="F2F2F2">
            <a:alpha val="69804"/>
          </a:srgbClr>
        </a:solidFill>
        <a:ln w="6350">
          <a:solidFill>
            <a:schemeClr val="bg2">
              <a:lumMod val="90000"/>
            </a:schemeClr>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pt-BR" sz="1050" b="1"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rPr>
            <a:t>Como ler o Databook</a:t>
          </a:r>
        </a:p>
        <a:p>
          <a:pPr algn="l"/>
          <a:endParaRPr lang="pt-BR" sz="1000" b="1"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endParaRPr>
        </a:p>
        <a:p>
          <a:pPr algn="l"/>
          <a:r>
            <a:rPr lang="pt-BR" sz="1000" b="0"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rPr>
            <a:t>O Databook</a:t>
          </a:r>
          <a:r>
            <a:rPr lang="pt-BR" sz="1000" b="0"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rPr>
            <a:t> foi separado em três temas principais, Gestão, Ambiental e Social. Essas abas apresentam informações das normas GRI e SASB. </a:t>
          </a:r>
          <a:endParaRPr lang="pt-BR" sz="1000" b="0"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endParaRPr>
        </a:p>
        <a:p>
          <a:pPr algn="l"/>
          <a:r>
            <a:rPr lang="pt-BR" sz="1050" b="1" i="0" u="none" strike="noStrike">
              <a:solidFill>
                <a:srgbClr val="555555"/>
              </a:solidFill>
              <a:effectLst/>
              <a:latin typeface="Verdana" panose="020B0604030504040204" pitchFamily="34" charset="0"/>
              <a:ea typeface="Verdana" panose="020B0604030504040204" pitchFamily="34" charset="0"/>
              <a:cs typeface="Arial" panose="020B0604020202020204" pitchFamily="34" charset="0"/>
            </a:rPr>
            <a:t>Como buscar</a:t>
          </a:r>
          <a:r>
            <a:rPr lang="pt-BR" sz="1050" b="1"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rPr>
            <a:t> as informações</a:t>
          </a:r>
        </a:p>
        <a:p>
          <a:pPr algn="l"/>
          <a:endParaRPr lang="pt-BR" sz="1000" b="1"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Para acessar a informação é  indicado ao leitor utilizar as abas de índice e dentro das abas, basta clicar no link e o leitor será encaminhado diretamente ao reporte do indicador.</a:t>
          </a:r>
          <a:b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br>
          <a:endPar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endParaRPr>
        </a:p>
        <a:p>
          <a:pPr algn="l"/>
          <a:r>
            <a:rPr lang="pt-BR" sz="1050" b="1"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rPr>
            <a:t>Como navegar e utilizar os botões</a:t>
          </a:r>
        </a:p>
        <a:p>
          <a:pPr algn="l"/>
          <a:endParaRPr lang="pt-BR" sz="1100" b="1" i="0" u="none" strike="noStrike" baseline="0">
            <a:solidFill>
              <a:srgbClr val="555555"/>
            </a:solidFill>
            <a:effectLst/>
            <a:latin typeface="Verdana" panose="020B0604030504040204" pitchFamily="34" charset="0"/>
            <a:ea typeface="Verdana" panose="020B0604030504040204" pitchFamily="34" charset="0"/>
            <a:cs typeface="Arial" panose="020B0604020202020204" pitchFamily="34" charset="0"/>
          </a:endParaRPr>
        </a:p>
        <a:p>
          <a:pPr algn="l"/>
          <a:r>
            <a:rPr lang="pt-BR" sz="1000" b="0" baseline="0">
              <a:solidFill>
                <a:srgbClr val="555555"/>
              </a:solidFill>
              <a:latin typeface="Verdana" panose="020B0604030504040204" pitchFamily="34" charset="0"/>
              <a:ea typeface="Verdana" panose="020B0604030504040204" pitchFamily="34" charset="0"/>
              <a:cs typeface="Arial" panose="020B0604020202020204" pitchFamily="34" charset="0"/>
            </a:rPr>
            <a:t>Este Databook foi realizado com a intenção de apresentar uma navegabilidade mais fluida para o leitor, para melhor experiência de navegação o indicado é utilizar os botões de navegação no topo da página. Há botões que levam diretamente para as páginas de introdução do Databook (Início, Referências, Como Usar e Conteúdo), botões que levam diretamente aos índices anteriores aos conteúdos apresentados (Gestão, Ambiental, Social e TCFD), um botão que leva à próxima página (representado pela seta apontando à direita) e um botão que leva à página anterior (representado pela seta apontando à esquerda).</a:t>
          </a:r>
        </a:p>
        <a:p>
          <a:pPr algn="l"/>
          <a:r>
            <a:rPr lang="pt-BR" sz="1000" b="0" baseline="0">
              <a:solidFill>
                <a:srgbClr val="555555"/>
              </a:solidFill>
              <a:latin typeface="Arial" panose="020B0604020202020204" pitchFamily="34" charset="0"/>
              <a:cs typeface="Arial" panose="020B0604020202020204" pitchFamily="34" charset="0"/>
            </a:rPr>
            <a:t>  </a:t>
          </a:r>
          <a:endParaRPr lang="pt-BR" sz="1000" b="0">
            <a:solidFill>
              <a:srgbClr val="555555"/>
            </a:solidFill>
            <a:latin typeface="Arial" panose="020B0604020202020204" pitchFamily="34" charset="0"/>
            <a:cs typeface="Arial" panose="020B0604020202020204" pitchFamily="34" charset="0"/>
          </a:endParaRPr>
        </a:p>
      </xdr:txBody>
    </xdr:sp>
    <xdr:clientData/>
  </xdr:twoCellAnchor>
  <xdr:twoCellAnchor editAs="oneCell">
    <xdr:from>
      <xdr:col>3</xdr:col>
      <xdr:colOff>38100</xdr:colOff>
      <xdr:row>0</xdr:row>
      <xdr:rowOff>38100</xdr:rowOff>
    </xdr:from>
    <xdr:to>
      <xdr:col>3</xdr:col>
      <xdr:colOff>38100</xdr:colOff>
      <xdr:row>1</xdr:row>
      <xdr:rowOff>147811</xdr:rowOff>
    </xdr:to>
    <xdr:pic>
      <xdr:nvPicPr>
        <xdr:cNvPr id="4" name="Picture 18">
          <a:hlinkClick xmlns:r="http://schemas.openxmlformats.org/officeDocument/2006/relationships" r:id="rId2"/>
          <a:extLst>
            <a:ext uri="{FF2B5EF4-FFF2-40B4-BE49-F238E27FC236}">
              <a16:creationId xmlns:a16="http://schemas.microsoft.com/office/drawing/2014/main" id="{1B337979-ABF6-4D7F-8291-771D8FC28743}"/>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627620" y="38100"/>
          <a:ext cx="567051" cy="300211"/>
        </a:xfrm>
        <a:prstGeom prst="rect">
          <a:avLst/>
        </a:prstGeom>
      </xdr:spPr>
    </xdr:pic>
    <xdr:clientData/>
  </xdr:twoCellAnchor>
  <xdr:twoCellAnchor editAs="oneCell">
    <xdr:from>
      <xdr:col>3</xdr:col>
      <xdr:colOff>628650</xdr:colOff>
      <xdr:row>0</xdr:row>
      <xdr:rowOff>38100</xdr:rowOff>
    </xdr:from>
    <xdr:to>
      <xdr:col>3</xdr:col>
      <xdr:colOff>628650</xdr:colOff>
      <xdr:row>1</xdr:row>
      <xdr:rowOff>147811</xdr:rowOff>
    </xdr:to>
    <xdr:pic>
      <xdr:nvPicPr>
        <xdr:cNvPr id="5" name="Picture 19">
          <a:hlinkClick xmlns:r="http://schemas.openxmlformats.org/officeDocument/2006/relationships" r:id="rId4"/>
          <a:extLst>
            <a:ext uri="{FF2B5EF4-FFF2-40B4-BE49-F238E27FC236}">
              <a16:creationId xmlns:a16="http://schemas.microsoft.com/office/drawing/2014/main" id="{6FE1D53F-0CE2-4F32-85CD-0070769C726C}"/>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8221980" y="38100"/>
          <a:ext cx="558055" cy="300211"/>
        </a:xfrm>
        <a:prstGeom prst="rect">
          <a:avLst/>
        </a:prstGeom>
      </xdr:spPr>
    </xdr:pic>
    <xdr:clientData/>
  </xdr:twoCellAnchor>
  <xdr:twoCellAnchor editAs="oneCell">
    <xdr:from>
      <xdr:col>0</xdr:col>
      <xdr:colOff>28575</xdr:colOff>
      <xdr:row>2</xdr:row>
      <xdr:rowOff>9525</xdr:rowOff>
    </xdr:from>
    <xdr:to>
      <xdr:col>1</xdr:col>
      <xdr:colOff>2181225</xdr:colOff>
      <xdr:row>6</xdr:row>
      <xdr:rowOff>80309</xdr:rowOff>
    </xdr:to>
    <xdr:pic>
      <xdr:nvPicPr>
        <xdr:cNvPr id="6" name="Imagem 5" descr="Nexa - Votorantim - Relatório Anual 2021">
          <a:extLst>
            <a:ext uri="{FF2B5EF4-FFF2-40B4-BE49-F238E27FC236}">
              <a16:creationId xmlns:a16="http://schemas.microsoft.com/office/drawing/2014/main" id="{486C9316-3DC8-41A5-A8D2-B4FE1966D63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8575" y="352425"/>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38100</xdr:rowOff>
    </xdr:from>
    <xdr:to>
      <xdr:col>2</xdr:col>
      <xdr:colOff>0</xdr:colOff>
      <xdr:row>1</xdr:row>
      <xdr:rowOff>136455</xdr:rowOff>
    </xdr:to>
    <xdr:pic>
      <xdr:nvPicPr>
        <xdr:cNvPr id="7" name="Picture 33">
          <a:hlinkClick xmlns:r="http://schemas.openxmlformats.org/officeDocument/2006/relationships" r:id="rId6"/>
          <a:extLst>
            <a:ext uri="{FF2B5EF4-FFF2-40B4-BE49-F238E27FC236}">
              <a16:creationId xmlns:a16="http://schemas.microsoft.com/office/drawing/2014/main" id="{33243694-B2E1-4342-98E7-8A1BBF507049}"/>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2952750" y="38100"/>
          <a:ext cx="0" cy="269805"/>
        </a:xfrm>
        <a:prstGeom prst="rect">
          <a:avLst/>
        </a:prstGeom>
      </xdr:spPr>
    </xdr:pic>
    <xdr:clientData/>
  </xdr:twoCellAnchor>
  <xdr:twoCellAnchor editAs="oneCell">
    <xdr:from>
      <xdr:col>2</xdr:col>
      <xdr:colOff>0</xdr:colOff>
      <xdr:row>0</xdr:row>
      <xdr:rowOff>36756</xdr:rowOff>
    </xdr:from>
    <xdr:to>
      <xdr:col>2</xdr:col>
      <xdr:colOff>0</xdr:colOff>
      <xdr:row>1</xdr:row>
      <xdr:rowOff>138286</xdr:rowOff>
    </xdr:to>
    <xdr:pic>
      <xdr:nvPicPr>
        <xdr:cNvPr id="8" name="Picture 34">
          <a:hlinkClick xmlns:r="http://schemas.openxmlformats.org/officeDocument/2006/relationships" r:id="rId2"/>
          <a:extLst>
            <a:ext uri="{FF2B5EF4-FFF2-40B4-BE49-F238E27FC236}">
              <a16:creationId xmlns:a16="http://schemas.microsoft.com/office/drawing/2014/main" id="{19875755-AF38-40A6-A703-24336E5AB7C1}"/>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2952750" y="36756"/>
          <a:ext cx="0" cy="272980"/>
        </a:xfrm>
        <a:prstGeom prst="rect">
          <a:avLst/>
        </a:prstGeom>
      </xdr:spPr>
    </xdr:pic>
    <xdr:clientData/>
  </xdr:twoCellAnchor>
  <xdr:twoCellAnchor>
    <xdr:from>
      <xdr:col>1</xdr:col>
      <xdr:colOff>57150</xdr:colOff>
      <xdr:row>0</xdr:row>
      <xdr:rowOff>57150</xdr:rowOff>
    </xdr:from>
    <xdr:to>
      <xdr:col>1</xdr:col>
      <xdr:colOff>771525</xdr:colOff>
      <xdr:row>1</xdr:row>
      <xdr:rowOff>133350</xdr:rowOff>
    </xdr:to>
    <xdr:sp macro="" textlink="">
      <xdr:nvSpPr>
        <xdr:cNvPr id="17" name="Retângulo: Cantos Arredondados 16">
          <a:hlinkClick xmlns:r="http://schemas.openxmlformats.org/officeDocument/2006/relationships" r:id="rId7"/>
          <a:extLst>
            <a:ext uri="{FF2B5EF4-FFF2-40B4-BE49-F238E27FC236}">
              <a16:creationId xmlns:a16="http://schemas.microsoft.com/office/drawing/2014/main" id="{2055C9FE-BB7B-426F-B0B9-225122A6E2B0}"/>
            </a:ext>
          </a:extLst>
        </xdr:cNvPr>
        <xdr:cNvSpPr/>
      </xdr:nvSpPr>
      <xdr:spPr>
        <a:xfrm>
          <a:off x="638175"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923925</xdr:colOff>
      <xdr:row>0</xdr:row>
      <xdr:rowOff>57150</xdr:rowOff>
    </xdr:from>
    <xdr:to>
      <xdr:col>1</xdr:col>
      <xdr:colOff>2209800</xdr:colOff>
      <xdr:row>1</xdr:row>
      <xdr:rowOff>133350</xdr:rowOff>
    </xdr:to>
    <xdr:sp macro="" textlink="">
      <xdr:nvSpPr>
        <xdr:cNvPr id="18" name="Retângulo: Cantos Arredondados 17">
          <a:hlinkClick xmlns:r="http://schemas.openxmlformats.org/officeDocument/2006/relationships" r:id="rId8"/>
          <a:extLst>
            <a:ext uri="{FF2B5EF4-FFF2-40B4-BE49-F238E27FC236}">
              <a16:creationId xmlns:a16="http://schemas.microsoft.com/office/drawing/2014/main" id="{57125ED5-E3B7-4D51-8C39-CB7CBDF1393E}"/>
            </a:ext>
          </a:extLst>
        </xdr:cNvPr>
        <xdr:cNvSpPr/>
      </xdr:nvSpPr>
      <xdr:spPr>
        <a:xfrm>
          <a:off x="150495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1</xdr:col>
      <xdr:colOff>2247900</xdr:colOff>
      <xdr:row>0</xdr:row>
      <xdr:rowOff>57150</xdr:rowOff>
    </xdr:from>
    <xdr:to>
      <xdr:col>2</xdr:col>
      <xdr:colOff>28575</xdr:colOff>
      <xdr:row>1</xdr:row>
      <xdr:rowOff>133350</xdr:rowOff>
    </xdr:to>
    <xdr:sp macro="" textlink="">
      <xdr:nvSpPr>
        <xdr:cNvPr id="19" name="Retângulo: Cantos Arredondados 18">
          <a:hlinkClick xmlns:r="http://schemas.openxmlformats.org/officeDocument/2006/relationships" r:id="rId2"/>
          <a:extLst>
            <a:ext uri="{FF2B5EF4-FFF2-40B4-BE49-F238E27FC236}">
              <a16:creationId xmlns:a16="http://schemas.microsoft.com/office/drawing/2014/main" id="{92D4336E-0923-465F-A7D6-2D9C8D1C8A36}"/>
            </a:ext>
          </a:extLst>
        </xdr:cNvPr>
        <xdr:cNvSpPr/>
      </xdr:nvSpPr>
      <xdr:spPr>
        <a:xfrm>
          <a:off x="282892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57150</xdr:colOff>
      <xdr:row>0</xdr:row>
      <xdr:rowOff>57150</xdr:rowOff>
    </xdr:from>
    <xdr:to>
      <xdr:col>2</xdr:col>
      <xdr:colOff>1419225</xdr:colOff>
      <xdr:row>1</xdr:row>
      <xdr:rowOff>133350</xdr:rowOff>
    </xdr:to>
    <xdr:sp macro="" textlink="">
      <xdr:nvSpPr>
        <xdr:cNvPr id="20" name="Retângulo: Cantos Arredondados 19">
          <a:hlinkClick xmlns:r="http://schemas.openxmlformats.org/officeDocument/2006/relationships" r:id="rId9"/>
          <a:extLst>
            <a:ext uri="{FF2B5EF4-FFF2-40B4-BE49-F238E27FC236}">
              <a16:creationId xmlns:a16="http://schemas.microsoft.com/office/drawing/2014/main" id="{32CCD1C7-1CF4-40DF-8E43-273019C579C5}"/>
            </a:ext>
          </a:extLst>
        </xdr:cNvPr>
        <xdr:cNvSpPr/>
      </xdr:nvSpPr>
      <xdr:spPr>
        <a:xfrm>
          <a:off x="4143375"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1466850</xdr:colOff>
      <xdr:row>0</xdr:row>
      <xdr:rowOff>47625</xdr:rowOff>
    </xdr:from>
    <xdr:to>
      <xdr:col>2</xdr:col>
      <xdr:colOff>2828925</xdr:colOff>
      <xdr:row>1</xdr:row>
      <xdr:rowOff>123825</xdr:rowOff>
    </xdr:to>
    <xdr:sp macro="" textlink="">
      <xdr:nvSpPr>
        <xdr:cNvPr id="21" name="Retângulo: Cantos Arredondados 20">
          <a:hlinkClick xmlns:r="http://schemas.openxmlformats.org/officeDocument/2006/relationships" r:id="rId10"/>
          <a:extLst>
            <a:ext uri="{FF2B5EF4-FFF2-40B4-BE49-F238E27FC236}">
              <a16:creationId xmlns:a16="http://schemas.microsoft.com/office/drawing/2014/main" id="{B99914CF-BBEE-4F65-8288-FD8C44A3D27B}"/>
            </a:ext>
          </a:extLst>
        </xdr:cNvPr>
        <xdr:cNvSpPr/>
      </xdr:nvSpPr>
      <xdr:spPr>
        <a:xfrm>
          <a:off x="5553075"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2867025</xdr:colOff>
      <xdr:row>0</xdr:row>
      <xdr:rowOff>47625</xdr:rowOff>
    </xdr:from>
    <xdr:to>
      <xdr:col>3</xdr:col>
      <xdr:colOff>495300</xdr:colOff>
      <xdr:row>1</xdr:row>
      <xdr:rowOff>123825</xdr:rowOff>
    </xdr:to>
    <xdr:sp macro="" textlink="">
      <xdr:nvSpPr>
        <xdr:cNvPr id="22" name="Retângulo: Cantos Arredondados 21">
          <a:hlinkClick xmlns:r="http://schemas.openxmlformats.org/officeDocument/2006/relationships" r:id="rId11"/>
          <a:extLst>
            <a:ext uri="{FF2B5EF4-FFF2-40B4-BE49-F238E27FC236}">
              <a16:creationId xmlns:a16="http://schemas.microsoft.com/office/drawing/2014/main" id="{EDCEB876-BFB8-40A5-9A6A-9EAB89B2F9ED}"/>
            </a:ext>
          </a:extLst>
        </xdr:cNvPr>
        <xdr:cNvSpPr/>
      </xdr:nvSpPr>
      <xdr:spPr>
        <a:xfrm>
          <a:off x="6953250"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523875</xdr:colOff>
      <xdr:row>0</xdr:row>
      <xdr:rowOff>47625</xdr:rowOff>
    </xdr:from>
    <xdr:to>
      <xdr:col>4</xdr:col>
      <xdr:colOff>400050</xdr:colOff>
      <xdr:row>1</xdr:row>
      <xdr:rowOff>123825</xdr:rowOff>
    </xdr:to>
    <xdr:sp macro="" textlink="">
      <xdr:nvSpPr>
        <xdr:cNvPr id="23" name="Retângulo: Cantos Arredondados 22">
          <a:hlinkClick xmlns:r="http://schemas.openxmlformats.org/officeDocument/2006/relationships" r:id="rId12"/>
          <a:extLst>
            <a:ext uri="{FF2B5EF4-FFF2-40B4-BE49-F238E27FC236}">
              <a16:creationId xmlns:a16="http://schemas.microsoft.com/office/drawing/2014/main" id="{6CE9B8BC-E545-4EA2-AB4A-689B1F5ABA7A}"/>
            </a:ext>
          </a:extLst>
        </xdr:cNvPr>
        <xdr:cNvSpPr/>
      </xdr:nvSpPr>
      <xdr:spPr>
        <a:xfrm>
          <a:off x="8115300"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4</xdr:col>
      <xdr:colOff>238125</xdr:colOff>
      <xdr:row>2</xdr:row>
      <xdr:rowOff>61912</xdr:rowOff>
    </xdr:from>
    <xdr:to>
      <xdr:col>4</xdr:col>
      <xdr:colOff>542925</xdr:colOff>
      <xdr:row>3</xdr:row>
      <xdr:rowOff>176212</xdr:rowOff>
    </xdr:to>
    <xdr:sp macro="" textlink="">
      <xdr:nvSpPr>
        <xdr:cNvPr id="24" name="Seta: para a Direita 23">
          <a:hlinkClick xmlns:r="http://schemas.openxmlformats.org/officeDocument/2006/relationships" r:id="rId2"/>
          <a:extLst>
            <a:ext uri="{FF2B5EF4-FFF2-40B4-BE49-F238E27FC236}">
              <a16:creationId xmlns:a16="http://schemas.microsoft.com/office/drawing/2014/main" id="{86ECF92A-48D8-4D5F-9F1F-B35E2E7D2958}"/>
            </a:ext>
          </a:extLst>
        </xdr:cNvPr>
        <xdr:cNvSpPr/>
      </xdr:nvSpPr>
      <xdr:spPr>
        <a:xfrm>
          <a:off x="9134475" y="404812"/>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1162050</xdr:colOff>
      <xdr:row>2</xdr:row>
      <xdr:rowOff>61911</xdr:rowOff>
    </xdr:from>
    <xdr:to>
      <xdr:col>4</xdr:col>
      <xdr:colOff>152400</xdr:colOff>
      <xdr:row>3</xdr:row>
      <xdr:rowOff>176212</xdr:rowOff>
    </xdr:to>
    <xdr:sp macro="" textlink="">
      <xdr:nvSpPr>
        <xdr:cNvPr id="25" name="Seta: para a Esquerda 24">
          <a:hlinkClick xmlns:r="http://schemas.openxmlformats.org/officeDocument/2006/relationships" r:id="rId7"/>
          <a:extLst>
            <a:ext uri="{FF2B5EF4-FFF2-40B4-BE49-F238E27FC236}">
              <a16:creationId xmlns:a16="http://schemas.microsoft.com/office/drawing/2014/main" id="{AD954093-C76E-4641-0375-83B0F9244592}"/>
            </a:ext>
          </a:extLst>
        </xdr:cNvPr>
        <xdr:cNvSpPr/>
      </xdr:nvSpPr>
      <xdr:spPr>
        <a:xfrm>
          <a:off x="8753475" y="404811"/>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103911</xdr:colOff>
      <xdr:row>2</xdr:row>
      <xdr:rowOff>134505</xdr:rowOff>
    </xdr:from>
    <xdr:to>
      <xdr:col>0</xdr:col>
      <xdr:colOff>109626</xdr:colOff>
      <xdr:row>5</xdr:row>
      <xdr:rowOff>26670</xdr:rowOff>
    </xdr:to>
    <xdr:pic>
      <xdr:nvPicPr>
        <xdr:cNvPr id="2" name="Picture 11">
          <a:extLst>
            <a:ext uri="{FF2B5EF4-FFF2-40B4-BE49-F238E27FC236}">
              <a16:creationId xmlns:a16="http://schemas.microsoft.com/office/drawing/2014/main" id="{69820BE1-A524-4A42-874D-3A9291D7B14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05816" y="504075"/>
          <a:ext cx="1152350" cy="440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0</xdr:colOff>
      <xdr:row>0</xdr:row>
      <xdr:rowOff>38100</xdr:rowOff>
    </xdr:from>
    <xdr:to>
      <xdr:col>2</xdr:col>
      <xdr:colOff>0</xdr:colOff>
      <xdr:row>1</xdr:row>
      <xdr:rowOff>142170</xdr:rowOff>
    </xdr:to>
    <xdr:pic>
      <xdr:nvPicPr>
        <xdr:cNvPr id="3" name="Picture 33">
          <a:hlinkClick xmlns:r="http://schemas.openxmlformats.org/officeDocument/2006/relationships" r:id="rId2"/>
          <a:extLst>
            <a:ext uri="{FF2B5EF4-FFF2-40B4-BE49-F238E27FC236}">
              <a16:creationId xmlns:a16="http://schemas.microsoft.com/office/drawing/2014/main" id="{1E69126C-A50C-456D-B299-DE097F51ABDF}"/>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7616825" y="38100"/>
          <a:ext cx="0" cy="279330"/>
        </a:xfrm>
        <a:prstGeom prst="rect">
          <a:avLst/>
        </a:prstGeom>
      </xdr:spPr>
    </xdr:pic>
    <xdr:clientData/>
  </xdr:twoCellAnchor>
  <xdr:twoCellAnchor editAs="oneCell">
    <xdr:from>
      <xdr:col>2</xdr:col>
      <xdr:colOff>0</xdr:colOff>
      <xdr:row>0</xdr:row>
      <xdr:rowOff>36756</xdr:rowOff>
    </xdr:from>
    <xdr:to>
      <xdr:col>2</xdr:col>
      <xdr:colOff>0</xdr:colOff>
      <xdr:row>1</xdr:row>
      <xdr:rowOff>138286</xdr:rowOff>
    </xdr:to>
    <xdr:pic>
      <xdr:nvPicPr>
        <xdr:cNvPr id="4" name="Picture 34">
          <a:hlinkClick xmlns:r="http://schemas.openxmlformats.org/officeDocument/2006/relationships" r:id="rId4"/>
          <a:extLst>
            <a:ext uri="{FF2B5EF4-FFF2-40B4-BE49-F238E27FC236}">
              <a16:creationId xmlns:a16="http://schemas.microsoft.com/office/drawing/2014/main" id="{1CA558C1-D10E-4432-B431-02D5D622E3BD}"/>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8220075" y="36756"/>
          <a:ext cx="0" cy="282505"/>
        </a:xfrm>
        <a:prstGeom prst="rect">
          <a:avLst/>
        </a:prstGeom>
      </xdr:spPr>
    </xdr:pic>
    <xdr:clientData/>
  </xdr:twoCellAnchor>
  <xdr:twoCellAnchor editAs="oneCell">
    <xdr:from>
      <xdr:col>0</xdr:col>
      <xdr:colOff>47626</xdr:colOff>
      <xdr:row>2</xdr:row>
      <xdr:rowOff>142876</xdr:rowOff>
    </xdr:from>
    <xdr:to>
      <xdr:col>1</xdr:col>
      <xdr:colOff>2084071</xdr:colOff>
      <xdr:row>6</xdr:row>
      <xdr:rowOff>186758</xdr:rowOff>
    </xdr:to>
    <xdr:pic>
      <xdr:nvPicPr>
        <xdr:cNvPr id="6" name="Imagem 5" descr="Nexa - Votorantim - Relatório Anual 2021">
          <a:extLst>
            <a:ext uri="{FF2B5EF4-FFF2-40B4-BE49-F238E27FC236}">
              <a16:creationId xmlns:a16="http://schemas.microsoft.com/office/drawing/2014/main" id="{53B6CE26-9357-4B6B-BB79-39F524088314}"/>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7626" y="485776"/>
          <a:ext cx="2609850" cy="7677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57150</xdr:colOff>
      <xdr:row>0</xdr:row>
      <xdr:rowOff>66675</xdr:rowOff>
    </xdr:from>
    <xdr:to>
      <xdr:col>1</xdr:col>
      <xdr:colOff>771525</xdr:colOff>
      <xdr:row>1</xdr:row>
      <xdr:rowOff>142875</xdr:rowOff>
    </xdr:to>
    <xdr:sp macro="" textlink="">
      <xdr:nvSpPr>
        <xdr:cNvPr id="30" name="Retângulo: Cantos Arredondados 29">
          <a:hlinkClick xmlns:r="http://schemas.openxmlformats.org/officeDocument/2006/relationships" r:id="rId6"/>
          <a:extLst>
            <a:ext uri="{FF2B5EF4-FFF2-40B4-BE49-F238E27FC236}">
              <a16:creationId xmlns:a16="http://schemas.microsoft.com/office/drawing/2014/main" id="{A0701647-9133-4B11-8B05-B8AC00F69E79}"/>
            </a:ext>
          </a:extLst>
        </xdr:cNvPr>
        <xdr:cNvSpPr/>
      </xdr:nvSpPr>
      <xdr:spPr>
        <a:xfrm>
          <a:off x="638175" y="6667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971550</xdr:colOff>
      <xdr:row>0</xdr:row>
      <xdr:rowOff>66675</xdr:rowOff>
    </xdr:from>
    <xdr:to>
      <xdr:col>1</xdr:col>
      <xdr:colOff>2257425</xdr:colOff>
      <xdr:row>1</xdr:row>
      <xdr:rowOff>142875</xdr:rowOff>
    </xdr:to>
    <xdr:sp macro="" textlink="">
      <xdr:nvSpPr>
        <xdr:cNvPr id="31" name="Retângulo: Cantos Arredondados 30">
          <a:hlinkClick xmlns:r="http://schemas.openxmlformats.org/officeDocument/2006/relationships" r:id="rId7"/>
          <a:extLst>
            <a:ext uri="{FF2B5EF4-FFF2-40B4-BE49-F238E27FC236}">
              <a16:creationId xmlns:a16="http://schemas.microsoft.com/office/drawing/2014/main" id="{D64372CA-D948-4BBC-93AB-7E01F356146F}"/>
            </a:ext>
          </a:extLst>
        </xdr:cNvPr>
        <xdr:cNvSpPr/>
      </xdr:nvSpPr>
      <xdr:spPr>
        <a:xfrm>
          <a:off x="1552575" y="6667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1</xdr:col>
      <xdr:colOff>2295525</xdr:colOff>
      <xdr:row>0</xdr:row>
      <xdr:rowOff>66675</xdr:rowOff>
    </xdr:from>
    <xdr:to>
      <xdr:col>3</xdr:col>
      <xdr:colOff>171450</xdr:colOff>
      <xdr:row>1</xdr:row>
      <xdr:rowOff>142875</xdr:rowOff>
    </xdr:to>
    <xdr:sp macro="" textlink="">
      <xdr:nvSpPr>
        <xdr:cNvPr id="32" name="Retângulo: Cantos Arredondados 31">
          <a:hlinkClick xmlns:r="http://schemas.openxmlformats.org/officeDocument/2006/relationships" r:id="rId4"/>
          <a:extLst>
            <a:ext uri="{FF2B5EF4-FFF2-40B4-BE49-F238E27FC236}">
              <a16:creationId xmlns:a16="http://schemas.microsoft.com/office/drawing/2014/main" id="{1E116A60-ED8C-4A6D-8D29-C35727F3780C}"/>
            </a:ext>
          </a:extLst>
        </xdr:cNvPr>
        <xdr:cNvSpPr/>
      </xdr:nvSpPr>
      <xdr:spPr>
        <a:xfrm>
          <a:off x="2876550" y="6667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200025</xdr:colOff>
      <xdr:row>0</xdr:row>
      <xdr:rowOff>66675</xdr:rowOff>
    </xdr:from>
    <xdr:to>
      <xdr:col>4</xdr:col>
      <xdr:colOff>523875</xdr:colOff>
      <xdr:row>1</xdr:row>
      <xdr:rowOff>142875</xdr:rowOff>
    </xdr:to>
    <xdr:sp macro="" textlink="">
      <xdr:nvSpPr>
        <xdr:cNvPr id="33" name="Retângulo: Cantos Arredondados 32">
          <a:hlinkClick xmlns:r="http://schemas.openxmlformats.org/officeDocument/2006/relationships" r:id="rId8"/>
          <a:extLst>
            <a:ext uri="{FF2B5EF4-FFF2-40B4-BE49-F238E27FC236}">
              <a16:creationId xmlns:a16="http://schemas.microsoft.com/office/drawing/2014/main" id="{61537C6B-BC1E-4B83-B09D-D2EE49705FBF}"/>
            </a:ext>
          </a:extLst>
        </xdr:cNvPr>
        <xdr:cNvSpPr/>
      </xdr:nvSpPr>
      <xdr:spPr>
        <a:xfrm>
          <a:off x="4191000" y="6667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4</xdr:col>
      <xdr:colOff>571500</xdr:colOff>
      <xdr:row>0</xdr:row>
      <xdr:rowOff>57150</xdr:rowOff>
    </xdr:from>
    <xdr:to>
      <xdr:col>5</xdr:col>
      <xdr:colOff>895350</xdr:colOff>
      <xdr:row>1</xdr:row>
      <xdr:rowOff>133350</xdr:rowOff>
    </xdr:to>
    <xdr:sp macro="" textlink="">
      <xdr:nvSpPr>
        <xdr:cNvPr id="34" name="Retângulo: Cantos Arredondados 33">
          <a:hlinkClick xmlns:r="http://schemas.openxmlformats.org/officeDocument/2006/relationships" r:id="rId9"/>
          <a:extLst>
            <a:ext uri="{FF2B5EF4-FFF2-40B4-BE49-F238E27FC236}">
              <a16:creationId xmlns:a16="http://schemas.microsoft.com/office/drawing/2014/main" id="{041D0532-F132-4783-AD48-EA005FC8FB94}"/>
            </a:ext>
          </a:extLst>
        </xdr:cNvPr>
        <xdr:cNvSpPr/>
      </xdr:nvSpPr>
      <xdr:spPr>
        <a:xfrm>
          <a:off x="5600700" y="5715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5</xdr:col>
      <xdr:colOff>933450</xdr:colOff>
      <xdr:row>0</xdr:row>
      <xdr:rowOff>57150</xdr:rowOff>
    </xdr:from>
    <xdr:to>
      <xdr:col>5</xdr:col>
      <xdr:colOff>2066925</xdr:colOff>
      <xdr:row>1</xdr:row>
      <xdr:rowOff>133350</xdr:rowOff>
    </xdr:to>
    <xdr:sp macro="" textlink="">
      <xdr:nvSpPr>
        <xdr:cNvPr id="35" name="Retângulo: Cantos Arredondados 34">
          <a:hlinkClick xmlns:r="http://schemas.openxmlformats.org/officeDocument/2006/relationships" r:id="rId10"/>
          <a:extLst>
            <a:ext uri="{FF2B5EF4-FFF2-40B4-BE49-F238E27FC236}">
              <a16:creationId xmlns:a16="http://schemas.microsoft.com/office/drawing/2014/main" id="{8FD165E3-0243-4D3B-B139-31641FE8D132}"/>
            </a:ext>
          </a:extLst>
        </xdr:cNvPr>
        <xdr:cNvSpPr/>
      </xdr:nvSpPr>
      <xdr:spPr>
        <a:xfrm>
          <a:off x="7000875" y="5715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5</xdr:col>
      <xdr:colOff>2095500</xdr:colOff>
      <xdr:row>0</xdr:row>
      <xdr:rowOff>57150</xdr:rowOff>
    </xdr:from>
    <xdr:to>
      <xdr:col>5</xdr:col>
      <xdr:colOff>3276600</xdr:colOff>
      <xdr:row>1</xdr:row>
      <xdr:rowOff>133350</xdr:rowOff>
    </xdr:to>
    <xdr:sp macro="" textlink="">
      <xdr:nvSpPr>
        <xdr:cNvPr id="36" name="Retângulo: Cantos Arredondados 35">
          <a:hlinkClick xmlns:r="http://schemas.openxmlformats.org/officeDocument/2006/relationships" r:id="rId11"/>
          <a:extLst>
            <a:ext uri="{FF2B5EF4-FFF2-40B4-BE49-F238E27FC236}">
              <a16:creationId xmlns:a16="http://schemas.microsoft.com/office/drawing/2014/main" id="{4FB6FA83-7A0E-4CBA-BDC4-768C0DB55F0C}"/>
            </a:ext>
          </a:extLst>
        </xdr:cNvPr>
        <xdr:cNvSpPr/>
      </xdr:nvSpPr>
      <xdr:spPr>
        <a:xfrm>
          <a:off x="8162925" y="5715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5</xdr:col>
      <xdr:colOff>2695575</xdr:colOff>
      <xdr:row>2</xdr:row>
      <xdr:rowOff>42863</xdr:rowOff>
    </xdr:from>
    <xdr:to>
      <xdr:col>5</xdr:col>
      <xdr:colOff>3000375</xdr:colOff>
      <xdr:row>3</xdr:row>
      <xdr:rowOff>157163</xdr:rowOff>
    </xdr:to>
    <xdr:sp macro="" textlink="">
      <xdr:nvSpPr>
        <xdr:cNvPr id="37" name="Seta: para a Direita 36">
          <a:hlinkClick xmlns:r="http://schemas.openxmlformats.org/officeDocument/2006/relationships" r:id="rId12"/>
          <a:extLst>
            <a:ext uri="{FF2B5EF4-FFF2-40B4-BE49-F238E27FC236}">
              <a16:creationId xmlns:a16="http://schemas.microsoft.com/office/drawing/2014/main" id="{4347D583-4D28-48CA-81A9-D35F65E976C7}"/>
            </a:ext>
          </a:extLst>
        </xdr:cNvPr>
        <xdr:cNvSpPr/>
      </xdr:nvSpPr>
      <xdr:spPr>
        <a:xfrm>
          <a:off x="8763000" y="385763"/>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2209800</xdr:colOff>
      <xdr:row>2</xdr:row>
      <xdr:rowOff>42862</xdr:rowOff>
    </xdr:from>
    <xdr:to>
      <xdr:col>5</xdr:col>
      <xdr:colOff>2505075</xdr:colOff>
      <xdr:row>3</xdr:row>
      <xdr:rowOff>157163</xdr:rowOff>
    </xdr:to>
    <xdr:sp macro="" textlink="">
      <xdr:nvSpPr>
        <xdr:cNvPr id="38" name="Seta: para a Esquerda 37">
          <a:hlinkClick xmlns:r="http://schemas.openxmlformats.org/officeDocument/2006/relationships" r:id="rId7"/>
          <a:extLst>
            <a:ext uri="{FF2B5EF4-FFF2-40B4-BE49-F238E27FC236}">
              <a16:creationId xmlns:a16="http://schemas.microsoft.com/office/drawing/2014/main" id="{1E3B1337-95BB-4472-8D46-80AFC3A46D54}"/>
            </a:ext>
          </a:extLst>
        </xdr:cNvPr>
        <xdr:cNvSpPr/>
      </xdr:nvSpPr>
      <xdr:spPr>
        <a:xfrm>
          <a:off x="8277225" y="385762"/>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103911</xdr:colOff>
      <xdr:row>2</xdr:row>
      <xdr:rowOff>134505</xdr:rowOff>
    </xdr:from>
    <xdr:to>
      <xdr:col>0</xdr:col>
      <xdr:colOff>103911</xdr:colOff>
      <xdr:row>5</xdr:row>
      <xdr:rowOff>635</xdr:rowOff>
    </xdr:to>
    <xdr:pic>
      <xdr:nvPicPr>
        <xdr:cNvPr id="2" name="Picture 11">
          <a:extLst>
            <a:ext uri="{FF2B5EF4-FFF2-40B4-BE49-F238E27FC236}">
              <a16:creationId xmlns:a16="http://schemas.microsoft.com/office/drawing/2014/main" id="{EB1E41E6-2AA0-4F1D-BBF9-68D680F104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a:ext>
          </a:extLst>
        </a:blip>
        <a:srcRect/>
        <a:stretch>
          <a:fillRect/>
        </a:stretch>
      </xdr:blipFill>
      <xdr:spPr bwMode="auto">
        <a:xfrm>
          <a:off x="105816" y="504075"/>
          <a:ext cx="1149175" cy="437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38100</xdr:colOff>
      <xdr:row>0</xdr:row>
      <xdr:rowOff>44449</xdr:rowOff>
    </xdr:from>
    <xdr:to>
      <xdr:col>3</xdr:col>
      <xdr:colOff>38100</xdr:colOff>
      <xdr:row>2</xdr:row>
      <xdr:rowOff>20674</xdr:rowOff>
    </xdr:to>
    <xdr:pic>
      <xdr:nvPicPr>
        <xdr:cNvPr id="3" name="Picture 23">
          <a:hlinkClick xmlns:r="http://schemas.openxmlformats.org/officeDocument/2006/relationships" r:id="rId2"/>
          <a:extLst>
            <a:ext uri="{FF2B5EF4-FFF2-40B4-BE49-F238E27FC236}">
              <a16:creationId xmlns:a16="http://schemas.microsoft.com/office/drawing/2014/main" id="{145D25BD-B3C7-44FE-950C-98CABA0DDE5F}"/>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7734300" y="42544"/>
          <a:ext cx="563876" cy="317220"/>
        </a:xfrm>
        <a:prstGeom prst="rect">
          <a:avLst/>
        </a:prstGeom>
      </xdr:spPr>
    </xdr:pic>
    <xdr:clientData/>
  </xdr:twoCellAnchor>
  <xdr:twoCellAnchor editAs="oneCell">
    <xdr:from>
      <xdr:col>3</xdr:col>
      <xdr:colOff>628650</xdr:colOff>
      <xdr:row>0</xdr:row>
      <xdr:rowOff>45856</xdr:rowOff>
    </xdr:from>
    <xdr:to>
      <xdr:col>3</xdr:col>
      <xdr:colOff>628650</xdr:colOff>
      <xdr:row>2</xdr:row>
      <xdr:rowOff>16366</xdr:rowOff>
    </xdr:to>
    <xdr:pic>
      <xdr:nvPicPr>
        <xdr:cNvPr id="4" name="Picture 25">
          <a:hlinkClick xmlns:r="http://schemas.openxmlformats.org/officeDocument/2006/relationships" r:id="rId4"/>
          <a:extLst>
            <a:ext uri="{FF2B5EF4-FFF2-40B4-BE49-F238E27FC236}">
              <a16:creationId xmlns:a16="http://schemas.microsoft.com/office/drawing/2014/main" id="{74061CE4-8309-44A4-B971-C573643B11E8}"/>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8328660" y="43951"/>
          <a:ext cx="554880" cy="317220"/>
        </a:xfrm>
        <a:prstGeom prst="rect">
          <a:avLst/>
        </a:prstGeom>
      </xdr:spPr>
    </xdr:pic>
    <xdr:clientData/>
  </xdr:twoCellAnchor>
  <xdr:twoCellAnchor editAs="oneCell">
    <xdr:from>
      <xdr:col>3</xdr:col>
      <xdr:colOff>38100</xdr:colOff>
      <xdr:row>0</xdr:row>
      <xdr:rowOff>38100</xdr:rowOff>
    </xdr:from>
    <xdr:to>
      <xdr:col>3</xdr:col>
      <xdr:colOff>38100</xdr:colOff>
      <xdr:row>1</xdr:row>
      <xdr:rowOff>130666</xdr:rowOff>
    </xdr:to>
    <xdr:pic>
      <xdr:nvPicPr>
        <xdr:cNvPr id="5" name="Picture 18">
          <a:hlinkClick xmlns:r="http://schemas.openxmlformats.org/officeDocument/2006/relationships" r:id="rId5"/>
          <a:extLst>
            <a:ext uri="{FF2B5EF4-FFF2-40B4-BE49-F238E27FC236}">
              <a16:creationId xmlns:a16="http://schemas.microsoft.com/office/drawing/2014/main" id="{B18B3E29-2245-4EEA-8B77-3DB817D81A46}"/>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629525" y="38100"/>
          <a:ext cx="0" cy="281161"/>
        </a:xfrm>
        <a:prstGeom prst="rect">
          <a:avLst/>
        </a:prstGeom>
      </xdr:spPr>
    </xdr:pic>
    <xdr:clientData/>
  </xdr:twoCellAnchor>
  <xdr:twoCellAnchor editAs="oneCell">
    <xdr:from>
      <xdr:col>3</xdr:col>
      <xdr:colOff>628650</xdr:colOff>
      <xdr:row>0</xdr:row>
      <xdr:rowOff>38100</xdr:rowOff>
    </xdr:from>
    <xdr:to>
      <xdr:col>3</xdr:col>
      <xdr:colOff>628650</xdr:colOff>
      <xdr:row>1</xdr:row>
      <xdr:rowOff>130666</xdr:rowOff>
    </xdr:to>
    <xdr:pic>
      <xdr:nvPicPr>
        <xdr:cNvPr id="6" name="Picture 19">
          <a:hlinkClick xmlns:r="http://schemas.openxmlformats.org/officeDocument/2006/relationships" r:id="rId6"/>
          <a:extLst>
            <a:ext uri="{FF2B5EF4-FFF2-40B4-BE49-F238E27FC236}">
              <a16:creationId xmlns:a16="http://schemas.microsoft.com/office/drawing/2014/main" id="{3A855F03-55D7-4151-8E12-74BB4F052858}"/>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8220075" y="38100"/>
          <a:ext cx="0" cy="281161"/>
        </a:xfrm>
        <a:prstGeom prst="rect">
          <a:avLst/>
        </a:prstGeom>
      </xdr:spPr>
    </xdr:pic>
    <xdr:clientData/>
  </xdr:twoCellAnchor>
  <xdr:twoCellAnchor editAs="oneCell">
    <xdr:from>
      <xdr:col>2</xdr:col>
      <xdr:colOff>0</xdr:colOff>
      <xdr:row>0</xdr:row>
      <xdr:rowOff>38100</xdr:rowOff>
    </xdr:from>
    <xdr:to>
      <xdr:col>2</xdr:col>
      <xdr:colOff>0</xdr:colOff>
      <xdr:row>1</xdr:row>
      <xdr:rowOff>134550</xdr:rowOff>
    </xdr:to>
    <xdr:pic>
      <xdr:nvPicPr>
        <xdr:cNvPr id="7" name="Picture 33">
          <a:hlinkClick xmlns:r="http://schemas.openxmlformats.org/officeDocument/2006/relationships" r:id="rId7"/>
          <a:extLst>
            <a:ext uri="{FF2B5EF4-FFF2-40B4-BE49-F238E27FC236}">
              <a16:creationId xmlns:a16="http://schemas.microsoft.com/office/drawing/2014/main" id="{71AA1C08-4BEC-4C24-B231-0F8AFCAFE668}"/>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4086225" y="38100"/>
          <a:ext cx="0" cy="269805"/>
        </a:xfrm>
        <a:prstGeom prst="rect">
          <a:avLst/>
        </a:prstGeom>
      </xdr:spPr>
    </xdr:pic>
    <xdr:clientData/>
  </xdr:twoCellAnchor>
  <xdr:twoCellAnchor editAs="oneCell">
    <xdr:from>
      <xdr:col>2</xdr:col>
      <xdr:colOff>0</xdr:colOff>
      <xdr:row>0</xdr:row>
      <xdr:rowOff>36756</xdr:rowOff>
    </xdr:from>
    <xdr:to>
      <xdr:col>2</xdr:col>
      <xdr:colOff>0</xdr:colOff>
      <xdr:row>1</xdr:row>
      <xdr:rowOff>136381</xdr:rowOff>
    </xdr:to>
    <xdr:pic>
      <xdr:nvPicPr>
        <xdr:cNvPr id="8" name="Picture 34">
          <a:hlinkClick xmlns:r="http://schemas.openxmlformats.org/officeDocument/2006/relationships" r:id="rId5"/>
          <a:extLst>
            <a:ext uri="{FF2B5EF4-FFF2-40B4-BE49-F238E27FC236}">
              <a16:creationId xmlns:a16="http://schemas.microsoft.com/office/drawing/2014/main" id="{AA03C827-7E84-462B-A9FC-E3C3391AB8CF}"/>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4086225" y="36756"/>
          <a:ext cx="0" cy="272980"/>
        </a:xfrm>
        <a:prstGeom prst="rect">
          <a:avLst/>
        </a:prstGeom>
      </xdr:spPr>
    </xdr:pic>
    <xdr:clientData/>
  </xdr:twoCellAnchor>
  <xdr:twoCellAnchor editAs="oneCell">
    <xdr:from>
      <xdr:col>0</xdr:col>
      <xdr:colOff>219075</xdr:colOff>
      <xdr:row>1</xdr:row>
      <xdr:rowOff>161925</xdr:rowOff>
    </xdr:from>
    <xdr:to>
      <xdr:col>1</xdr:col>
      <xdr:colOff>2377440</xdr:colOff>
      <xdr:row>6</xdr:row>
      <xdr:rowOff>55544</xdr:rowOff>
    </xdr:to>
    <xdr:pic>
      <xdr:nvPicPr>
        <xdr:cNvPr id="9" name="Imagem 8" descr="Nexa - Votorantim - Relatório Anual 2021">
          <a:extLst>
            <a:ext uri="{FF2B5EF4-FFF2-40B4-BE49-F238E27FC236}">
              <a16:creationId xmlns:a16="http://schemas.microsoft.com/office/drawing/2014/main" id="{5D054D65-3879-480C-B447-494CF898C012}"/>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219075" y="333375"/>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66675</xdr:colOff>
      <xdr:row>0</xdr:row>
      <xdr:rowOff>57150</xdr:rowOff>
    </xdr:from>
    <xdr:to>
      <xdr:col>1</xdr:col>
      <xdr:colOff>781050</xdr:colOff>
      <xdr:row>1</xdr:row>
      <xdr:rowOff>133350</xdr:rowOff>
    </xdr:to>
    <xdr:sp macro="" textlink="">
      <xdr:nvSpPr>
        <xdr:cNvPr id="18" name="Retângulo: Cantos Arredondados 17">
          <a:hlinkClick xmlns:r="http://schemas.openxmlformats.org/officeDocument/2006/relationships" r:id="rId9"/>
          <a:extLst>
            <a:ext uri="{FF2B5EF4-FFF2-40B4-BE49-F238E27FC236}">
              <a16:creationId xmlns:a16="http://schemas.microsoft.com/office/drawing/2014/main" id="{E08E4CBA-225A-4896-A566-D54BAA69D8D8}"/>
            </a:ext>
          </a:extLst>
        </xdr:cNvPr>
        <xdr:cNvSpPr/>
      </xdr:nvSpPr>
      <xdr:spPr>
        <a:xfrm>
          <a:off x="647700"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933450</xdr:colOff>
      <xdr:row>0</xdr:row>
      <xdr:rowOff>57150</xdr:rowOff>
    </xdr:from>
    <xdr:to>
      <xdr:col>1</xdr:col>
      <xdr:colOff>2219325</xdr:colOff>
      <xdr:row>1</xdr:row>
      <xdr:rowOff>133350</xdr:rowOff>
    </xdr:to>
    <xdr:sp macro="" textlink="">
      <xdr:nvSpPr>
        <xdr:cNvPr id="19" name="Retângulo: Cantos Arredondados 18">
          <a:hlinkClick xmlns:r="http://schemas.openxmlformats.org/officeDocument/2006/relationships" r:id="rId10"/>
          <a:extLst>
            <a:ext uri="{FF2B5EF4-FFF2-40B4-BE49-F238E27FC236}">
              <a16:creationId xmlns:a16="http://schemas.microsoft.com/office/drawing/2014/main" id="{12EDAE47-0E08-44D4-B324-A0C0DF16806C}"/>
            </a:ext>
          </a:extLst>
        </xdr:cNvPr>
        <xdr:cNvSpPr/>
      </xdr:nvSpPr>
      <xdr:spPr>
        <a:xfrm>
          <a:off x="151447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1</xdr:col>
      <xdr:colOff>2257425</xdr:colOff>
      <xdr:row>0</xdr:row>
      <xdr:rowOff>57150</xdr:rowOff>
    </xdr:from>
    <xdr:to>
      <xdr:col>2</xdr:col>
      <xdr:colOff>38100</xdr:colOff>
      <xdr:row>1</xdr:row>
      <xdr:rowOff>133350</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8FB9C2C2-2FDC-49C7-9410-F1BE7BD00C71}"/>
            </a:ext>
          </a:extLst>
        </xdr:cNvPr>
        <xdr:cNvSpPr/>
      </xdr:nvSpPr>
      <xdr:spPr>
        <a:xfrm>
          <a:off x="283845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66675</xdr:colOff>
      <xdr:row>0</xdr:row>
      <xdr:rowOff>57150</xdr:rowOff>
    </xdr:from>
    <xdr:to>
      <xdr:col>2</xdr:col>
      <xdr:colOff>1428750</xdr:colOff>
      <xdr:row>1</xdr:row>
      <xdr:rowOff>133350</xdr:rowOff>
    </xdr:to>
    <xdr:sp macro="" textlink="">
      <xdr:nvSpPr>
        <xdr:cNvPr id="21" name="Retângulo: Cantos Arredondados 20">
          <a:hlinkClick xmlns:r="http://schemas.openxmlformats.org/officeDocument/2006/relationships" r:id="rId11"/>
          <a:extLst>
            <a:ext uri="{FF2B5EF4-FFF2-40B4-BE49-F238E27FC236}">
              <a16:creationId xmlns:a16="http://schemas.microsoft.com/office/drawing/2014/main" id="{2F7361D0-F1A3-42A9-A398-788529415F26}"/>
            </a:ext>
          </a:extLst>
        </xdr:cNvPr>
        <xdr:cNvSpPr/>
      </xdr:nvSpPr>
      <xdr:spPr>
        <a:xfrm>
          <a:off x="4152900"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1476375</xdr:colOff>
      <xdr:row>0</xdr:row>
      <xdr:rowOff>47625</xdr:rowOff>
    </xdr:from>
    <xdr:to>
      <xdr:col>2</xdr:col>
      <xdr:colOff>2838450</xdr:colOff>
      <xdr:row>1</xdr:row>
      <xdr:rowOff>123825</xdr:rowOff>
    </xdr:to>
    <xdr:sp macro="" textlink="">
      <xdr:nvSpPr>
        <xdr:cNvPr id="22" name="Retângulo: Cantos Arredondados 21">
          <a:hlinkClick xmlns:r="http://schemas.openxmlformats.org/officeDocument/2006/relationships" r:id="rId12"/>
          <a:extLst>
            <a:ext uri="{FF2B5EF4-FFF2-40B4-BE49-F238E27FC236}">
              <a16:creationId xmlns:a16="http://schemas.microsoft.com/office/drawing/2014/main" id="{880C3B28-F82C-44FC-AEB3-8071877E5B6C}"/>
            </a:ext>
          </a:extLst>
        </xdr:cNvPr>
        <xdr:cNvSpPr/>
      </xdr:nvSpPr>
      <xdr:spPr>
        <a:xfrm>
          <a:off x="5562600"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2876550</xdr:colOff>
      <xdr:row>0</xdr:row>
      <xdr:rowOff>47625</xdr:rowOff>
    </xdr:from>
    <xdr:to>
      <xdr:col>3</xdr:col>
      <xdr:colOff>400050</xdr:colOff>
      <xdr:row>1</xdr:row>
      <xdr:rowOff>123825</xdr:rowOff>
    </xdr:to>
    <xdr:sp macro="" textlink="">
      <xdr:nvSpPr>
        <xdr:cNvPr id="23" name="Retângulo: Cantos Arredondados 22">
          <a:hlinkClick xmlns:r="http://schemas.openxmlformats.org/officeDocument/2006/relationships" r:id="rId13"/>
          <a:extLst>
            <a:ext uri="{FF2B5EF4-FFF2-40B4-BE49-F238E27FC236}">
              <a16:creationId xmlns:a16="http://schemas.microsoft.com/office/drawing/2014/main" id="{445E504A-63DE-44DA-BE09-26BCB98BA949}"/>
            </a:ext>
          </a:extLst>
        </xdr:cNvPr>
        <xdr:cNvSpPr/>
      </xdr:nvSpPr>
      <xdr:spPr>
        <a:xfrm>
          <a:off x="6962775"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428625</xdr:colOff>
      <xdr:row>0</xdr:row>
      <xdr:rowOff>47625</xdr:rowOff>
    </xdr:from>
    <xdr:to>
      <xdr:col>3</xdr:col>
      <xdr:colOff>1609725</xdr:colOff>
      <xdr:row>1</xdr:row>
      <xdr:rowOff>123825</xdr:rowOff>
    </xdr:to>
    <xdr:sp macro="" textlink="">
      <xdr:nvSpPr>
        <xdr:cNvPr id="24" name="Retângulo: Cantos Arredondados 23">
          <a:hlinkClick xmlns:r="http://schemas.openxmlformats.org/officeDocument/2006/relationships" r:id="rId14"/>
          <a:extLst>
            <a:ext uri="{FF2B5EF4-FFF2-40B4-BE49-F238E27FC236}">
              <a16:creationId xmlns:a16="http://schemas.microsoft.com/office/drawing/2014/main" id="{40CC7BCA-835E-43C2-8FD9-708BD346D209}"/>
            </a:ext>
          </a:extLst>
        </xdr:cNvPr>
        <xdr:cNvSpPr/>
      </xdr:nvSpPr>
      <xdr:spPr>
        <a:xfrm>
          <a:off x="8124825"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3</xdr:col>
      <xdr:colOff>1447800</xdr:colOff>
      <xdr:row>2</xdr:row>
      <xdr:rowOff>61913</xdr:rowOff>
    </xdr:from>
    <xdr:to>
      <xdr:col>3</xdr:col>
      <xdr:colOff>1752600</xdr:colOff>
      <xdr:row>3</xdr:row>
      <xdr:rowOff>176213</xdr:rowOff>
    </xdr:to>
    <xdr:sp macro="" textlink="">
      <xdr:nvSpPr>
        <xdr:cNvPr id="25" name="Seta: para a Direita 24">
          <a:hlinkClick xmlns:r="http://schemas.openxmlformats.org/officeDocument/2006/relationships" r:id="rId11"/>
          <a:extLst>
            <a:ext uri="{FF2B5EF4-FFF2-40B4-BE49-F238E27FC236}">
              <a16:creationId xmlns:a16="http://schemas.microsoft.com/office/drawing/2014/main" id="{746AC730-0420-40FE-A09C-4CF5BA3E20D7}"/>
            </a:ext>
          </a:extLst>
        </xdr:cNvPr>
        <xdr:cNvSpPr/>
      </xdr:nvSpPr>
      <xdr:spPr>
        <a:xfrm>
          <a:off x="9144000" y="404813"/>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1009650</xdr:colOff>
      <xdr:row>2</xdr:row>
      <xdr:rowOff>61912</xdr:rowOff>
    </xdr:from>
    <xdr:to>
      <xdr:col>3</xdr:col>
      <xdr:colOff>1304925</xdr:colOff>
      <xdr:row>3</xdr:row>
      <xdr:rowOff>176213</xdr:rowOff>
    </xdr:to>
    <xdr:sp macro="" textlink="">
      <xdr:nvSpPr>
        <xdr:cNvPr id="26" name="Seta: para a Esquerda 25">
          <a:hlinkClick xmlns:r="http://schemas.openxmlformats.org/officeDocument/2006/relationships" r:id="rId5"/>
          <a:extLst>
            <a:ext uri="{FF2B5EF4-FFF2-40B4-BE49-F238E27FC236}">
              <a16:creationId xmlns:a16="http://schemas.microsoft.com/office/drawing/2014/main" id="{C637E060-5120-4403-A569-87A50F83F503}"/>
            </a:ext>
          </a:extLst>
        </xdr:cNvPr>
        <xdr:cNvSpPr/>
      </xdr:nvSpPr>
      <xdr:spPr>
        <a:xfrm>
          <a:off x="8705850" y="404812"/>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152400</xdr:colOff>
      <xdr:row>2</xdr:row>
      <xdr:rowOff>19050</xdr:rowOff>
    </xdr:from>
    <xdr:to>
      <xdr:col>3</xdr:col>
      <xdr:colOff>817245</xdr:colOff>
      <xdr:row>6</xdr:row>
      <xdr:rowOff>91739</xdr:rowOff>
    </xdr:to>
    <xdr:pic>
      <xdr:nvPicPr>
        <xdr:cNvPr id="28" name="Imagem 27" descr="Nexa - Votorantim - Relatório Anual 2021">
          <a:extLst>
            <a:ext uri="{FF2B5EF4-FFF2-40B4-BE49-F238E27FC236}">
              <a16:creationId xmlns:a16="http://schemas.microsoft.com/office/drawing/2014/main" id="{869C8607-EF50-4411-A71C-B46AE07164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36195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38100</xdr:colOff>
      <xdr:row>0</xdr:row>
      <xdr:rowOff>44449</xdr:rowOff>
    </xdr:from>
    <xdr:to>
      <xdr:col>3</xdr:col>
      <xdr:colOff>38100</xdr:colOff>
      <xdr:row>2</xdr:row>
      <xdr:rowOff>20674</xdr:rowOff>
    </xdr:to>
    <xdr:pic>
      <xdr:nvPicPr>
        <xdr:cNvPr id="29" name="Picture 23">
          <a:hlinkClick xmlns:r="http://schemas.openxmlformats.org/officeDocument/2006/relationships" r:id="rId2"/>
          <a:extLst>
            <a:ext uri="{FF2B5EF4-FFF2-40B4-BE49-F238E27FC236}">
              <a16:creationId xmlns:a16="http://schemas.microsoft.com/office/drawing/2014/main" id="{B4511984-EEA3-466C-8024-59EC5DF279D9}"/>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7734300" y="44449"/>
          <a:ext cx="0" cy="307695"/>
        </a:xfrm>
        <a:prstGeom prst="rect">
          <a:avLst/>
        </a:prstGeom>
      </xdr:spPr>
    </xdr:pic>
    <xdr:clientData/>
  </xdr:twoCellAnchor>
  <xdr:twoCellAnchor editAs="oneCell">
    <xdr:from>
      <xdr:col>3</xdr:col>
      <xdr:colOff>628650</xdr:colOff>
      <xdr:row>0</xdr:row>
      <xdr:rowOff>45856</xdr:rowOff>
    </xdr:from>
    <xdr:to>
      <xdr:col>3</xdr:col>
      <xdr:colOff>628650</xdr:colOff>
      <xdr:row>2</xdr:row>
      <xdr:rowOff>16366</xdr:rowOff>
    </xdr:to>
    <xdr:pic>
      <xdr:nvPicPr>
        <xdr:cNvPr id="30" name="Picture 25">
          <a:hlinkClick xmlns:r="http://schemas.openxmlformats.org/officeDocument/2006/relationships" r:id="rId4"/>
          <a:extLst>
            <a:ext uri="{FF2B5EF4-FFF2-40B4-BE49-F238E27FC236}">
              <a16:creationId xmlns:a16="http://schemas.microsoft.com/office/drawing/2014/main" id="{BD51F67B-6934-4582-B4A6-095985DC48DE}"/>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8324850" y="45856"/>
          <a:ext cx="0" cy="307695"/>
        </a:xfrm>
        <a:prstGeom prst="rect">
          <a:avLst/>
        </a:prstGeom>
      </xdr:spPr>
    </xdr:pic>
    <xdr:clientData/>
  </xdr:twoCellAnchor>
  <xdr:twoCellAnchor editAs="oneCell">
    <xdr:from>
      <xdr:col>3</xdr:col>
      <xdr:colOff>38100</xdr:colOff>
      <xdr:row>0</xdr:row>
      <xdr:rowOff>38100</xdr:rowOff>
    </xdr:from>
    <xdr:to>
      <xdr:col>3</xdr:col>
      <xdr:colOff>38100</xdr:colOff>
      <xdr:row>1</xdr:row>
      <xdr:rowOff>130666</xdr:rowOff>
    </xdr:to>
    <xdr:pic>
      <xdr:nvPicPr>
        <xdr:cNvPr id="31" name="Picture 18">
          <a:hlinkClick xmlns:r="http://schemas.openxmlformats.org/officeDocument/2006/relationships" r:id="rId5"/>
          <a:extLst>
            <a:ext uri="{FF2B5EF4-FFF2-40B4-BE49-F238E27FC236}">
              <a16:creationId xmlns:a16="http://schemas.microsoft.com/office/drawing/2014/main" id="{E790B02C-42A1-46C7-A542-B3938E8700D6}"/>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734300" y="38100"/>
          <a:ext cx="0" cy="271636"/>
        </a:xfrm>
        <a:prstGeom prst="rect">
          <a:avLst/>
        </a:prstGeom>
      </xdr:spPr>
    </xdr:pic>
    <xdr:clientData/>
  </xdr:twoCellAnchor>
  <xdr:twoCellAnchor editAs="oneCell">
    <xdr:from>
      <xdr:col>3</xdr:col>
      <xdr:colOff>628650</xdr:colOff>
      <xdr:row>0</xdr:row>
      <xdr:rowOff>38100</xdr:rowOff>
    </xdr:from>
    <xdr:to>
      <xdr:col>3</xdr:col>
      <xdr:colOff>628650</xdr:colOff>
      <xdr:row>1</xdr:row>
      <xdr:rowOff>130666</xdr:rowOff>
    </xdr:to>
    <xdr:pic>
      <xdr:nvPicPr>
        <xdr:cNvPr id="32" name="Picture 19">
          <a:hlinkClick xmlns:r="http://schemas.openxmlformats.org/officeDocument/2006/relationships" r:id="rId6"/>
          <a:extLst>
            <a:ext uri="{FF2B5EF4-FFF2-40B4-BE49-F238E27FC236}">
              <a16:creationId xmlns:a16="http://schemas.microsoft.com/office/drawing/2014/main" id="{42A5EA84-FEA3-417D-AB7E-B86A031E2F52}"/>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8324850" y="38100"/>
          <a:ext cx="0" cy="271636"/>
        </a:xfrm>
        <a:prstGeom prst="rect">
          <a:avLst/>
        </a:prstGeom>
      </xdr:spPr>
    </xdr:pic>
    <xdr:clientData/>
  </xdr:twoCellAnchor>
  <xdr:twoCellAnchor editAs="oneCell">
    <xdr:from>
      <xdr:col>2</xdr:col>
      <xdr:colOff>0</xdr:colOff>
      <xdr:row>0</xdr:row>
      <xdr:rowOff>38100</xdr:rowOff>
    </xdr:from>
    <xdr:to>
      <xdr:col>2</xdr:col>
      <xdr:colOff>0</xdr:colOff>
      <xdr:row>1</xdr:row>
      <xdr:rowOff>134550</xdr:rowOff>
    </xdr:to>
    <xdr:pic>
      <xdr:nvPicPr>
        <xdr:cNvPr id="33" name="Picture 33">
          <a:hlinkClick xmlns:r="http://schemas.openxmlformats.org/officeDocument/2006/relationships" r:id="rId7"/>
          <a:extLst>
            <a:ext uri="{FF2B5EF4-FFF2-40B4-BE49-F238E27FC236}">
              <a16:creationId xmlns:a16="http://schemas.microsoft.com/office/drawing/2014/main" id="{1F9E0BA3-CD52-4AFD-99B8-162BAD3FB062}"/>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4086225" y="38100"/>
          <a:ext cx="0" cy="260280"/>
        </a:xfrm>
        <a:prstGeom prst="rect">
          <a:avLst/>
        </a:prstGeom>
      </xdr:spPr>
    </xdr:pic>
    <xdr:clientData/>
  </xdr:twoCellAnchor>
  <xdr:twoCellAnchor editAs="oneCell">
    <xdr:from>
      <xdr:col>2</xdr:col>
      <xdr:colOff>0</xdr:colOff>
      <xdr:row>0</xdr:row>
      <xdr:rowOff>36756</xdr:rowOff>
    </xdr:from>
    <xdr:to>
      <xdr:col>2</xdr:col>
      <xdr:colOff>0</xdr:colOff>
      <xdr:row>1</xdr:row>
      <xdr:rowOff>136381</xdr:rowOff>
    </xdr:to>
    <xdr:pic>
      <xdr:nvPicPr>
        <xdr:cNvPr id="34" name="Picture 34">
          <a:hlinkClick xmlns:r="http://schemas.openxmlformats.org/officeDocument/2006/relationships" r:id="rId5"/>
          <a:extLst>
            <a:ext uri="{FF2B5EF4-FFF2-40B4-BE49-F238E27FC236}">
              <a16:creationId xmlns:a16="http://schemas.microsoft.com/office/drawing/2014/main" id="{2FA98382-A113-4A33-BDD8-B1277E5EC904}"/>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4086225" y="36756"/>
          <a:ext cx="0" cy="263455"/>
        </a:xfrm>
        <a:prstGeom prst="rect">
          <a:avLst/>
        </a:prstGeom>
      </xdr:spPr>
    </xdr:pic>
    <xdr:clientData/>
  </xdr:twoCellAnchor>
  <xdr:oneCellAnchor>
    <xdr:from>
      <xdr:col>5</xdr:col>
      <xdr:colOff>38100</xdr:colOff>
      <xdr:row>0</xdr:row>
      <xdr:rowOff>44449</xdr:rowOff>
    </xdr:from>
    <xdr:ext cx="0" cy="307695"/>
    <xdr:pic>
      <xdr:nvPicPr>
        <xdr:cNvPr id="35" name="Picture 23">
          <a:hlinkClick xmlns:r="http://schemas.openxmlformats.org/officeDocument/2006/relationships" r:id="rId2"/>
          <a:extLst>
            <a:ext uri="{FF2B5EF4-FFF2-40B4-BE49-F238E27FC236}">
              <a16:creationId xmlns:a16="http://schemas.microsoft.com/office/drawing/2014/main" id="{DE0BACF7-FCCB-4F83-8AC0-E07982FE592F}"/>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oneCellAnchor>
  <xdr:oneCellAnchor>
    <xdr:from>
      <xdr:col>5</xdr:col>
      <xdr:colOff>628650</xdr:colOff>
      <xdr:row>0</xdr:row>
      <xdr:rowOff>45856</xdr:rowOff>
    </xdr:from>
    <xdr:ext cx="0" cy="307695"/>
    <xdr:pic>
      <xdr:nvPicPr>
        <xdr:cNvPr id="36" name="Picture 25">
          <a:hlinkClick xmlns:r="http://schemas.openxmlformats.org/officeDocument/2006/relationships" r:id="rId4"/>
          <a:extLst>
            <a:ext uri="{FF2B5EF4-FFF2-40B4-BE49-F238E27FC236}">
              <a16:creationId xmlns:a16="http://schemas.microsoft.com/office/drawing/2014/main" id="{264CB2F2-0FAC-4438-A899-53A1D6A33081}"/>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oneCellAnchor>
  <xdr:oneCellAnchor>
    <xdr:from>
      <xdr:col>5</xdr:col>
      <xdr:colOff>38100</xdr:colOff>
      <xdr:row>0</xdr:row>
      <xdr:rowOff>38100</xdr:rowOff>
    </xdr:from>
    <xdr:ext cx="0" cy="271636"/>
    <xdr:pic>
      <xdr:nvPicPr>
        <xdr:cNvPr id="37" name="Picture 18">
          <a:hlinkClick xmlns:r="http://schemas.openxmlformats.org/officeDocument/2006/relationships" r:id="rId5"/>
          <a:extLst>
            <a:ext uri="{FF2B5EF4-FFF2-40B4-BE49-F238E27FC236}">
              <a16:creationId xmlns:a16="http://schemas.microsoft.com/office/drawing/2014/main" id="{83E4C279-0B49-464D-9AA7-761E6E0E510E}"/>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oneCellAnchor>
  <xdr:oneCellAnchor>
    <xdr:from>
      <xdr:col>5</xdr:col>
      <xdr:colOff>628650</xdr:colOff>
      <xdr:row>0</xdr:row>
      <xdr:rowOff>38100</xdr:rowOff>
    </xdr:from>
    <xdr:ext cx="0" cy="271636"/>
    <xdr:pic>
      <xdr:nvPicPr>
        <xdr:cNvPr id="38" name="Picture 19">
          <a:hlinkClick xmlns:r="http://schemas.openxmlformats.org/officeDocument/2006/relationships" r:id="rId6"/>
          <a:extLst>
            <a:ext uri="{FF2B5EF4-FFF2-40B4-BE49-F238E27FC236}">
              <a16:creationId xmlns:a16="http://schemas.microsoft.com/office/drawing/2014/main" id="{72CD74DD-1CAD-40DA-AB61-839330ED3643}"/>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oneCellAnchor>
  <xdr:oneCellAnchor>
    <xdr:from>
      <xdr:col>6</xdr:col>
      <xdr:colOff>38100</xdr:colOff>
      <xdr:row>0</xdr:row>
      <xdr:rowOff>44449</xdr:rowOff>
    </xdr:from>
    <xdr:ext cx="0" cy="307695"/>
    <xdr:pic>
      <xdr:nvPicPr>
        <xdr:cNvPr id="39" name="Picture 23">
          <a:hlinkClick xmlns:r="http://schemas.openxmlformats.org/officeDocument/2006/relationships" r:id="rId2"/>
          <a:extLst>
            <a:ext uri="{FF2B5EF4-FFF2-40B4-BE49-F238E27FC236}">
              <a16:creationId xmlns:a16="http://schemas.microsoft.com/office/drawing/2014/main" id="{64F5B910-576A-4DA4-8FD3-CCE6F67E4C69}"/>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oneCellAnchor>
  <xdr:oneCellAnchor>
    <xdr:from>
      <xdr:col>6</xdr:col>
      <xdr:colOff>628650</xdr:colOff>
      <xdr:row>0</xdr:row>
      <xdr:rowOff>45856</xdr:rowOff>
    </xdr:from>
    <xdr:ext cx="0" cy="307695"/>
    <xdr:pic>
      <xdr:nvPicPr>
        <xdr:cNvPr id="40" name="Picture 25">
          <a:hlinkClick xmlns:r="http://schemas.openxmlformats.org/officeDocument/2006/relationships" r:id="rId4"/>
          <a:extLst>
            <a:ext uri="{FF2B5EF4-FFF2-40B4-BE49-F238E27FC236}">
              <a16:creationId xmlns:a16="http://schemas.microsoft.com/office/drawing/2014/main" id="{9FF68069-D3F9-4941-9B7F-2BE5730C1205}"/>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oneCellAnchor>
  <xdr:oneCellAnchor>
    <xdr:from>
      <xdr:col>6</xdr:col>
      <xdr:colOff>38100</xdr:colOff>
      <xdr:row>0</xdr:row>
      <xdr:rowOff>38100</xdr:rowOff>
    </xdr:from>
    <xdr:ext cx="0" cy="271636"/>
    <xdr:pic>
      <xdr:nvPicPr>
        <xdr:cNvPr id="41" name="Picture 18">
          <a:hlinkClick xmlns:r="http://schemas.openxmlformats.org/officeDocument/2006/relationships" r:id="rId5"/>
          <a:extLst>
            <a:ext uri="{FF2B5EF4-FFF2-40B4-BE49-F238E27FC236}">
              <a16:creationId xmlns:a16="http://schemas.microsoft.com/office/drawing/2014/main" id="{387BDDE4-D51F-4148-BD9E-97DAA2CACB7E}"/>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oneCellAnchor>
  <xdr:oneCellAnchor>
    <xdr:from>
      <xdr:col>6</xdr:col>
      <xdr:colOff>628650</xdr:colOff>
      <xdr:row>0</xdr:row>
      <xdr:rowOff>38100</xdr:rowOff>
    </xdr:from>
    <xdr:ext cx="0" cy="271636"/>
    <xdr:pic>
      <xdr:nvPicPr>
        <xdr:cNvPr id="42" name="Picture 19">
          <a:hlinkClick xmlns:r="http://schemas.openxmlformats.org/officeDocument/2006/relationships" r:id="rId6"/>
          <a:extLst>
            <a:ext uri="{FF2B5EF4-FFF2-40B4-BE49-F238E27FC236}">
              <a16:creationId xmlns:a16="http://schemas.microsoft.com/office/drawing/2014/main" id="{74BE78C4-874F-47C2-A0EF-E8B2109C66A8}"/>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oneCellAnchor>
  <xdr:oneCellAnchor>
    <xdr:from>
      <xdr:col>7</xdr:col>
      <xdr:colOff>38100</xdr:colOff>
      <xdr:row>0</xdr:row>
      <xdr:rowOff>44449</xdr:rowOff>
    </xdr:from>
    <xdr:ext cx="0" cy="307695"/>
    <xdr:pic>
      <xdr:nvPicPr>
        <xdr:cNvPr id="43" name="Picture 23">
          <a:hlinkClick xmlns:r="http://schemas.openxmlformats.org/officeDocument/2006/relationships" r:id="rId2"/>
          <a:extLst>
            <a:ext uri="{FF2B5EF4-FFF2-40B4-BE49-F238E27FC236}">
              <a16:creationId xmlns:a16="http://schemas.microsoft.com/office/drawing/2014/main" id="{BB0CDAA7-7C4B-40CE-A74A-206940ACB83F}"/>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oneCellAnchor>
  <xdr:oneCellAnchor>
    <xdr:from>
      <xdr:col>7</xdr:col>
      <xdr:colOff>628650</xdr:colOff>
      <xdr:row>0</xdr:row>
      <xdr:rowOff>45856</xdr:rowOff>
    </xdr:from>
    <xdr:ext cx="0" cy="307695"/>
    <xdr:pic>
      <xdr:nvPicPr>
        <xdr:cNvPr id="44" name="Picture 25">
          <a:hlinkClick xmlns:r="http://schemas.openxmlformats.org/officeDocument/2006/relationships" r:id="rId4"/>
          <a:extLst>
            <a:ext uri="{FF2B5EF4-FFF2-40B4-BE49-F238E27FC236}">
              <a16:creationId xmlns:a16="http://schemas.microsoft.com/office/drawing/2014/main" id="{9C07E0B8-FF0B-4A0E-8061-A2DF37EF014C}"/>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oneCellAnchor>
  <xdr:oneCellAnchor>
    <xdr:from>
      <xdr:col>7</xdr:col>
      <xdr:colOff>38100</xdr:colOff>
      <xdr:row>0</xdr:row>
      <xdr:rowOff>38100</xdr:rowOff>
    </xdr:from>
    <xdr:ext cx="0" cy="271636"/>
    <xdr:pic>
      <xdr:nvPicPr>
        <xdr:cNvPr id="45" name="Picture 18">
          <a:hlinkClick xmlns:r="http://schemas.openxmlformats.org/officeDocument/2006/relationships" r:id="rId5"/>
          <a:extLst>
            <a:ext uri="{FF2B5EF4-FFF2-40B4-BE49-F238E27FC236}">
              <a16:creationId xmlns:a16="http://schemas.microsoft.com/office/drawing/2014/main" id="{A1A56425-B8C7-4866-BD95-44DF912E6B55}"/>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oneCellAnchor>
  <xdr:oneCellAnchor>
    <xdr:from>
      <xdr:col>7</xdr:col>
      <xdr:colOff>628650</xdr:colOff>
      <xdr:row>0</xdr:row>
      <xdr:rowOff>38100</xdr:rowOff>
    </xdr:from>
    <xdr:ext cx="0" cy="271636"/>
    <xdr:pic>
      <xdr:nvPicPr>
        <xdr:cNvPr id="46" name="Picture 19">
          <a:hlinkClick xmlns:r="http://schemas.openxmlformats.org/officeDocument/2006/relationships" r:id="rId6"/>
          <a:extLst>
            <a:ext uri="{FF2B5EF4-FFF2-40B4-BE49-F238E27FC236}">
              <a16:creationId xmlns:a16="http://schemas.microsoft.com/office/drawing/2014/main" id="{2CE3FF2D-6553-4D93-9CDB-7584ED72B789}"/>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oneCellAnchor>
  <xdr:oneCellAnchor>
    <xdr:from>
      <xdr:col>8</xdr:col>
      <xdr:colOff>38100</xdr:colOff>
      <xdr:row>0</xdr:row>
      <xdr:rowOff>44449</xdr:rowOff>
    </xdr:from>
    <xdr:ext cx="0" cy="307695"/>
    <xdr:pic>
      <xdr:nvPicPr>
        <xdr:cNvPr id="47" name="Picture 23">
          <a:hlinkClick xmlns:r="http://schemas.openxmlformats.org/officeDocument/2006/relationships" r:id="rId2"/>
          <a:extLst>
            <a:ext uri="{FF2B5EF4-FFF2-40B4-BE49-F238E27FC236}">
              <a16:creationId xmlns:a16="http://schemas.microsoft.com/office/drawing/2014/main" id="{64EFB5AE-5974-45C6-8516-1184B6F16A3C}"/>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400675" y="44449"/>
          <a:ext cx="0" cy="307695"/>
        </a:xfrm>
        <a:prstGeom prst="rect">
          <a:avLst/>
        </a:prstGeom>
      </xdr:spPr>
    </xdr:pic>
    <xdr:clientData/>
  </xdr:oneCellAnchor>
  <xdr:oneCellAnchor>
    <xdr:from>
      <xdr:col>8</xdr:col>
      <xdr:colOff>628650</xdr:colOff>
      <xdr:row>0</xdr:row>
      <xdr:rowOff>45856</xdr:rowOff>
    </xdr:from>
    <xdr:ext cx="0" cy="307695"/>
    <xdr:pic>
      <xdr:nvPicPr>
        <xdr:cNvPr id="48" name="Picture 25">
          <a:hlinkClick xmlns:r="http://schemas.openxmlformats.org/officeDocument/2006/relationships" r:id="rId4"/>
          <a:extLst>
            <a:ext uri="{FF2B5EF4-FFF2-40B4-BE49-F238E27FC236}">
              <a16:creationId xmlns:a16="http://schemas.microsoft.com/office/drawing/2014/main" id="{9F1D42E6-D478-4947-97B2-7E0DA4168620}"/>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991225" y="45856"/>
          <a:ext cx="0" cy="307695"/>
        </a:xfrm>
        <a:prstGeom prst="rect">
          <a:avLst/>
        </a:prstGeom>
      </xdr:spPr>
    </xdr:pic>
    <xdr:clientData/>
  </xdr:oneCellAnchor>
  <xdr:oneCellAnchor>
    <xdr:from>
      <xdr:col>8</xdr:col>
      <xdr:colOff>38100</xdr:colOff>
      <xdr:row>0</xdr:row>
      <xdr:rowOff>38100</xdr:rowOff>
    </xdr:from>
    <xdr:ext cx="0" cy="271636"/>
    <xdr:pic>
      <xdr:nvPicPr>
        <xdr:cNvPr id="49" name="Picture 18">
          <a:hlinkClick xmlns:r="http://schemas.openxmlformats.org/officeDocument/2006/relationships" r:id="rId5"/>
          <a:extLst>
            <a:ext uri="{FF2B5EF4-FFF2-40B4-BE49-F238E27FC236}">
              <a16:creationId xmlns:a16="http://schemas.microsoft.com/office/drawing/2014/main" id="{8C1C3006-3534-4F53-B5D0-6BFFB600D54D}"/>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400675" y="38100"/>
          <a:ext cx="0" cy="271636"/>
        </a:xfrm>
        <a:prstGeom prst="rect">
          <a:avLst/>
        </a:prstGeom>
      </xdr:spPr>
    </xdr:pic>
    <xdr:clientData/>
  </xdr:oneCellAnchor>
  <xdr:oneCellAnchor>
    <xdr:from>
      <xdr:col>8</xdr:col>
      <xdr:colOff>628650</xdr:colOff>
      <xdr:row>0</xdr:row>
      <xdr:rowOff>38100</xdr:rowOff>
    </xdr:from>
    <xdr:ext cx="0" cy="271636"/>
    <xdr:pic>
      <xdr:nvPicPr>
        <xdr:cNvPr id="50" name="Picture 19">
          <a:hlinkClick xmlns:r="http://schemas.openxmlformats.org/officeDocument/2006/relationships" r:id="rId6"/>
          <a:extLst>
            <a:ext uri="{FF2B5EF4-FFF2-40B4-BE49-F238E27FC236}">
              <a16:creationId xmlns:a16="http://schemas.microsoft.com/office/drawing/2014/main" id="{2452E586-9D34-42FB-96F0-914561C819D7}"/>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991225" y="38100"/>
          <a:ext cx="0" cy="271636"/>
        </a:xfrm>
        <a:prstGeom prst="rect">
          <a:avLst/>
        </a:prstGeom>
      </xdr:spPr>
    </xdr:pic>
    <xdr:clientData/>
  </xdr:oneCellAnchor>
  <xdr:oneCellAnchor>
    <xdr:from>
      <xdr:col>9</xdr:col>
      <xdr:colOff>38100</xdr:colOff>
      <xdr:row>0</xdr:row>
      <xdr:rowOff>44449</xdr:rowOff>
    </xdr:from>
    <xdr:ext cx="0" cy="307695"/>
    <xdr:pic>
      <xdr:nvPicPr>
        <xdr:cNvPr id="51" name="Picture 23">
          <a:hlinkClick xmlns:r="http://schemas.openxmlformats.org/officeDocument/2006/relationships" r:id="rId2"/>
          <a:extLst>
            <a:ext uri="{FF2B5EF4-FFF2-40B4-BE49-F238E27FC236}">
              <a16:creationId xmlns:a16="http://schemas.microsoft.com/office/drawing/2014/main" id="{07872648-1126-489F-8683-310DE382C19F}"/>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400675" y="44449"/>
          <a:ext cx="0" cy="307695"/>
        </a:xfrm>
        <a:prstGeom prst="rect">
          <a:avLst/>
        </a:prstGeom>
      </xdr:spPr>
    </xdr:pic>
    <xdr:clientData/>
  </xdr:oneCellAnchor>
  <xdr:oneCellAnchor>
    <xdr:from>
      <xdr:col>9</xdr:col>
      <xdr:colOff>628650</xdr:colOff>
      <xdr:row>0</xdr:row>
      <xdr:rowOff>45856</xdr:rowOff>
    </xdr:from>
    <xdr:ext cx="0" cy="307695"/>
    <xdr:pic>
      <xdr:nvPicPr>
        <xdr:cNvPr id="52" name="Picture 25">
          <a:hlinkClick xmlns:r="http://schemas.openxmlformats.org/officeDocument/2006/relationships" r:id="rId4"/>
          <a:extLst>
            <a:ext uri="{FF2B5EF4-FFF2-40B4-BE49-F238E27FC236}">
              <a16:creationId xmlns:a16="http://schemas.microsoft.com/office/drawing/2014/main" id="{A353D78A-1B26-4BDF-BD6E-7C5CFA9FC1E2}"/>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991225" y="45856"/>
          <a:ext cx="0" cy="307695"/>
        </a:xfrm>
        <a:prstGeom prst="rect">
          <a:avLst/>
        </a:prstGeom>
      </xdr:spPr>
    </xdr:pic>
    <xdr:clientData/>
  </xdr:oneCellAnchor>
  <xdr:oneCellAnchor>
    <xdr:from>
      <xdr:col>9</xdr:col>
      <xdr:colOff>38100</xdr:colOff>
      <xdr:row>0</xdr:row>
      <xdr:rowOff>38100</xdr:rowOff>
    </xdr:from>
    <xdr:ext cx="0" cy="271636"/>
    <xdr:pic>
      <xdr:nvPicPr>
        <xdr:cNvPr id="53" name="Picture 18">
          <a:hlinkClick xmlns:r="http://schemas.openxmlformats.org/officeDocument/2006/relationships" r:id="rId5"/>
          <a:extLst>
            <a:ext uri="{FF2B5EF4-FFF2-40B4-BE49-F238E27FC236}">
              <a16:creationId xmlns:a16="http://schemas.microsoft.com/office/drawing/2014/main" id="{7AEF1B21-FF1D-4F47-AC55-7BC91FD0FFFB}"/>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400675" y="38100"/>
          <a:ext cx="0" cy="271636"/>
        </a:xfrm>
        <a:prstGeom prst="rect">
          <a:avLst/>
        </a:prstGeom>
      </xdr:spPr>
    </xdr:pic>
    <xdr:clientData/>
  </xdr:oneCellAnchor>
  <xdr:oneCellAnchor>
    <xdr:from>
      <xdr:col>9</xdr:col>
      <xdr:colOff>628650</xdr:colOff>
      <xdr:row>0</xdr:row>
      <xdr:rowOff>38100</xdr:rowOff>
    </xdr:from>
    <xdr:ext cx="0" cy="271636"/>
    <xdr:pic>
      <xdr:nvPicPr>
        <xdr:cNvPr id="54" name="Picture 19">
          <a:hlinkClick xmlns:r="http://schemas.openxmlformats.org/officeDocument/2006/relationships" r:id="rId6"/>
          <a:extLst>
            <a:ext uri="{FF2B5EF4-FFF2-40B4-BE49-F238E27FC236}">
              <a16:creationId xmlns:a16="http://schemas.microsoft.com/office/drawing/2014/main" id="{5E487C23-D955-4B09-BEA1-C9ECF8772C81}"/>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991225" y="38100"/>
          <a:ext cx="0" cy="271636"/>
        </a:xfrm>
        <a:prstGeom prst="rect">
          <a:avLst/>
        </a:prstGeom>
      </xdr:spPr>
    </xdr:pic>
    <xdr:clientData/>
  </xdr:oneCellAnchor>
  <xdr:oneCellAnchor>
    <xdr:from>
      <xdr:col>12</xdr:col>
      <xdr:colOff>38100</xdr:colOff>
      <xdr:row>0</xdr:row>
      <xdr:rowOff>44449</xdr:rowOff>
    </xdr:from>
    <xdr:ext cx="0" cy="307695"/>
    <xdr:pic>
      <xdr:nvPicPr>
        <xdr:cNvPr id="55" name="Picture 23">
          <a:hlinkClick xmlns:r="http://schemas.openxmlformats.org/officeDocument/2006/relationships" r:id="rId2"/>
          <a:extLst>
            <a:ext uri="{FF2B5EF4-FFF2-40B4-BE49-F238E27FC236}">
              <a16:creationId xmlns:a16="http://schemas.microsoft.com/office/drawing/2014/main" id="{B79F7A83-B397-475E-8BF3-3AF39FE2282C}"/>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400675" y="44449"/>
          <a:ext cx="0" cy="307695"/>
        </a:xfrm>
        <a:prstGeom prst="rect">
          <a:avLst/>
        </a:prstGeom>
      </xdr:spPr>
    </xdr:pic>
    <xdr:clientData/>
  </xdr:oneCellAnchor>
  <xdr:oneCellAnchor>
    <xdr:from>
      <xdr:col>12</xdr:col>
      <xdr:colOff>628650</xdr:colOff>
      <xdr:row>0</xdr:row>
      <xdr:rowOff>45856</xdr:rowOff>
    </xdr:from>
    <xdr:ext cx="0" cy="307695"/>
    <xdr:pic>
      <xdr:nvPicPr>
        <xdr:cNvPr id="56" name="Picture 25">
          <a:hlinkClick xmlns:r="http://schemas.openxmlformats.org/officeDocument/2006/relationships" r:id="rId4"/>
          <a:extLst>
            <a:ext uri="{FF2B5EF4-FFF2-40B4-BE49-F238E27FC236}">
              <a16:creationId xmlns:a16="http://schemas.microsoft.com/office/drawing/2014/main" id="{CCECDE1C-6221-41BA-8EEF-EE283926D6A3}"/>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991225" y="45856"/>
          <a:ext cx="0" cy="307695"/>
        </a:xfrm>
        <a:prstGeom prst="rect">
          <a:avLst/>
        </a:prstGeom>
      </xdr:spPr>
    </xdr:pic>
    <xdr:clientData/>
  </xdr:oneCellAnchor>
  <xdr:oneCellAnchor>
    <xdr:from>
      <xdr:col>12</xdr:col>
      <xdr:colOff>38100</xdr:colOff>
      <xdr:row>0</xdr:row>
      <xdr:rowOff>38100</xdr:rowOff>
    </xdr:from>
    <xdr:ext cx="0" cy="271636"/>
    <xdr:pic>
      <xdr:nvPicPr>
        <xdr:cNvPr id="57" name="Picture 18">
          <a:hlinkClick xmlns:r="http://schemas.openxmlformats.org/officeDocument/2006/relationships" r:id="rId5"/>
          <a:extLst>
            <a:ext uri="{FF2B5EF4-FFF2-40B4-BE49-F238E27FC236}">
              <a16:creationId xmlns:a16="http://schemas.microsoft.com/office/drawing/2014/main" id="{44326CB6-589F-480F-B264-560E747D272B}"/>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400675" y="38100"/>
          <a:ext cx="0" cy="271636"/>
        </a:xfrm>
        <a:prstGeom prst="rect">
          <a:avLst/>
        </a:prstGeom>
      </xdr:spPr>
    </xdr:pic>
    <xdr:clientData/>
  </xdr:oneCellAnchor>
  <xdr:oneCellAnchor>
    <xdr:from>
      <xdr:col>12</xdr:col>
      <xdr:colOff>628650</xdr:colOff>
      <xdr:row>0</xdr:row>
      <xdr:rowOff>38100</xdr:rowOff>
    </xdr:from>
    <xdr:ext cx="0" cy="271636"/>
    <xdr:pic>
      <xdr:nvPicPr>
        <xdr:cNvPr id="58" name="Picture 19">
          <a:hlinkClick xmlns:r="http://schemas.openxmlformats.org/officeDocument/2006/relationships" r:id="rId6"/>
          <a:extLst>
            <a:ext uri="{FF2B5EF4-FFF2-40B4-BE49-F238E27FC236}">
              <a16:creationId xmlns:a16="http://schemas.microsoft.com/office/drawing/2014/main" id="{95CDE84A-547C-4251-B2BA-E5E836FC6338}"/>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991225" y="38100"/>
          <a:ext cx="0" cy="271636"/>
        </a:xfrm>
        <a:prstGeom prst="rect">
          <a:avLst/>
        </a:prstGeom>
      </xdr:spPr>
    </xdr:pic>
    <xdr:clientData/>
  </xdr:oneCellAnchor>
  <xdr:oneCellAnchor>
    <xdr:from>
      <xdr:col>4</xdr:col>
      <xdr:colOff>38100</xdr:colOff>
      <xdr:row>0</xdr:row>
      <xdr:rowOff>44449</xdr:rowOff>
    </xdr:from>
    <xdr:ext cx="0" cy="307695"/>
    <xdr:pic>
      <xdr:nvPicPr>
        <xdr:cNvPr id="59" name="Picture 23">
          <a:hlinkClick xmlns:r="http://schemas.openxmlformats.org/officeDocument/2006/relationships" r:id="rId2"/>
          <a:extLst>
            <a:ext uri="{FF2B5EF4-FFF2-40B4-BE49-F238E27FC236}">
              <a16:creationId xmlns:a16="http://schemas.microsoft.com/office/drawing/2014/main" id="{6B666EFE-08DB-4F21-9F2E-F27A24871EBE}"/>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oneCellAnchor>
  <xdr:oneCellAnchor>
    <xdr:from>
      <xdr:col>4</xdr:col>
      <xdr:colOff>628650</xdr:colOff>
      <xdr:row>0</xdr:row>
      <xdr:rowOff>45856</xdr:rowOff>
    </xdr:from>
    <xdr:ext cx="0" cy="307695"/>
    <xdr:pic>
      <xdr:nvPicPr>
        <xdr:cNvPr id="60" name="Picture 25">
          <a:hlinkClick xmlns:r="http://schemas.openxmlformats.org/officeDocument/2006/relationships" r:id="rId4"/>
          <a:extLst>
            <a:ext uri="{FF2B5EF4-FFF2-40B4-BE49-F238E27FC236}">
              <a16:creationId xmlns:a16="http://schemas.microsoft.com/office/drawing/2014/main" id="{C860901D-495F-43DA-B9A9-ABEBD573FD3C}"/>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oneCellAnchor>
  <xdr:oneCellAnchor>
    <xdr:from>
      <xdr:col>4</xdr:col>
      <xdr:colOff>38100</xdr:colOff>
      <xdr:row>0</xdr:row>
      <xdr:rowOff>38100</xdr:rowOff>
    </xdr:from>
    <xdr:ext cx="0" cy="271636"/>
    <xdr:pic>
      <xdr:nvPicPr>
        <xdr:cNvPr id="61" name="Picture 18">
          <a:hlinkClick xmlns:r="http://schemas.openxmlformats.org/officeDocument/2006/relationships" r:id="rId5"/>
          <a:extLst>
            <a:ext uri="{FF2B5EF4-FFF2-40B4-BE49-F238E27FC236}">
              <a16:creationId xmlns:a16="http://schemas.microsoft.com/office/drawing/2014/main" id="{92BD6D1A-0D29-4735-AC96-D38F5C1FA37E}"/>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oneCellAnchor>
  <xdr:oneCellAnchor>
    <xdr:from>
      <xdr:col>4</xdr:col>
      <xdr:colOff>628650</xdr:colOff>
      <xdr:row>0</xdr:row>
      <xdr:rowOff>38100</xdr:rowOff>
    </xdr:from>
    <xdr:ext cx="0" cy="271636"/>
    <xdr:pic>
      <xdr:nvPicPr>
        <xdr:cNvPr id="62" name="Picture 19">
          <a:hlinkClick xmlns:r="http://schemas.openxmlformats.org/officeDocument/2006/relationships" r:id="rId6"/>
          <a:extLst>
            <a:ext uri="{FF2B5EF4-FFF2-40B4-BE49-F238E27FC236}">
              <a16:creationId xmlns:a16="http://schemas.microsoft.com/office/drawing/2014/main" id="{C13CB653-5392-415F-B79E-9C708E52CD26}"/>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oneCellAnchor>
  <xdr:twoCellAnchor>
    <xdr:from>
      <xdr:col>1</xdr:col>
      <xdr:colOff>161925</xdr:colOff>
      <xdr:row>0</xdr:row>
      <xdr:rowOff>57150</xdr:rowOff>
    </xdr:from>
    <xdr:to>
      <xdr:col>1</xdr:col>
      <xdr:colOff>876300</xdr:colOff>
      <xdr:row>1</xdr:row>
      <xdr:rowOff>133350</xdr:rowOff>
    </xdr:to>
    <xdr:sp macro="" textlink="">
      <xdr:nvSpPr>
        <xdr:cNvPr id="2" name="Retângulo: Cantos Arredondados 1">
          <a:hlinkClick xmlns:r="http://schemas.openxmlformats.org/officeDocument/2006/relationships" r:id="rId8"/>
          <a:extLst>
            <a:ext uri="{FF2B5EF4-FFF2-40B4-BE49-F238E27FC236}">
              <a16:creationId xmlns:a16="http://schemas.microsoft.com/office/drawing/2014/main" id="{6BE4377E-06D7-4A84-860A-1CE0447B9626}"/>
            </a:ext>
          </a:extLst>
        </xdr:cNvPr>
        <xdr:cNvSpPr/>
      </xdr:nvSpPr>
      <xdr:spPr>
        <a:xfrm>
          <a:off x="742950"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1028700</xdr:colOff>
      <xdr:row>0</xdr:row>
      <xdr:rowOff>57150</xdr:rowOff>
    </xdr:from>
    <xdr:to>
      <xdr:col>3</xdr:col>
      <xdr:colOff>838200</xdr:colOff>
      <xdr:row>1</xdr:row>
      <xdr:rowOff>133350</xdr:rowOff>
    </xdr:to>
    <xdr:sp macro="" textlink="">
      <xdr:nvSpPr>
        <xdr:cNvPr id="3" name="Retângulo: Cantos Arredondados 2">
          <a:hlinkClick xmlns:r="http://schemas.openxmlformats.org/officeDocument/2006/relationships" r:id="rId9"/>
          <a:extLst>
            <a:ext uri="{FF2B5EF4-FFF2-40B4-BE49-F238E27FC236}">
              <a16:creationId xmlns:a16="http://schemas.microsoft.com/office/drawing/2014/main" id="{795EB419-E896-494E-A8A2-C0E1D9CF4230}"/>
            </a:ext>
          </a:extLst>
        </xdr:cNvPr>
        <xdr:cNvSpPr/>
      </xdr:nvSpPr>
      <xdr:spPr>
        <a:xfrm>
          <a:off x="160972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3</xdr:col>
      <xdr:colOff>876300</xdr:colOff>
      <xdr:row>0</xdr:row>
      <xdr:rowOff>57150</xdr:rowOff>
    </xdr:from>
    <xdr:to>
      <xdr:col>3</xdr:col>
      <xdr:colOff>2162175</xdr:colOff>
      <xdr:row>1</xdr:row>
      <xdr:rowOff>133350</xdr:rowOff>
    </xdr:to>
    <xdr:sp macro="" textlink="">
      <xdr:nvSpPr>
        <xdr:cNvPr id="4" name="Retângulo: Cantos Arredondados 3">
          <a:hlinkClick xmlns:r="http://schemas.openxmlformats.org/officeDocument/2006/relationships" r:id="rId5"/>
          <a:extLst>
            <a:ext uri="{FF2B5EF4-FFF2-40B4-BE49-F238E27FC236}">
              <a16:creationId xmlns:a16="http://schemas.microsoft.com/office/drawing/2014/main" id="{FD9AE1E3-6637-463A-B42F-EC1093E44A51}"/>
            </a:ext>
          </a:extLst>
        </xdr:cNvPr>
        <xdr:cNvSpPr/>
      </xdr:nvSpPr>
      <xdr:spPr>
        <a:xfrm>
          <a:off x="293370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2190750</xdr:colOff>
      <xdr:row>0</xdr:row>
      <xdr:rowOff>57150</xdr:rowOff>
    </xdr:from>
    <xdr:to>
      <xdr:col>5</xdr:col>
      <xdr:colOff>552450</xdr:colOff>
      <xdr:row>1</xdr:row>
      <xdr:rowOff>133350</xdr:rowOff>
    </xdr:to>
    <xdr:sp macro="" textlink="">
      <xdr:nvSpPr>
        <xdr:cNvPr id="5" name="Retângulo: Cantos Arredondados 4">
          <a:hlinkClick xmlns:r="http://schemas.openxmlformats.org/officeDocument/2006/relationships" r:id="rId10"/>
          <a:extLst>
            <a:ext uri="{FF2B5EF4-FFF2-40B4-BE49-F238E27FC236}">
              <a16:creationId xmlns:a16="http://schemas.microsoft.com/office/drawing/2014/main" id="{7DEB90B2-B138-4204-A5BF-DE48A8EB2E38}"/>
            </a:ext>
          </a:extLst>
        </xdr:cNvPr>
        <xdr:cNvSpPr/>
      </xdr:nvSpPr>
      <xdr:spPr>
        <a:xfrm>
          <a:off x="4248150"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5</xdr:col>
      <xdr:colOff>600075</xdr:colOff>
      <xdr:row>0</xdr:row>
      <xdr:rowOff>47625</xdr:rowOff>
    </xdr:from>
    <xdr:to>
      <xdr:col>7</xdr:col>
      <xdr:colOff>133350</xdr:colOff>
      <xdr:row>1</xdr:row>
      <xdr:rowOff>123825</xdr:rowOff>
    </xdr:to>
    <xdr:sp macro="" textlink="">
      <xdr:nvSpPr>
        <xdr:cNvPr id="6" name="Retângulo: Cantos Arredondados 5">
          <a:hlinkClick xmlns:r="http://schemas.openxmlformats.org/officeDocument/2006/relationships" r:id="rId11"/>
          <a:extLst>
            <a:ext uri="{FF2B5EF4-FFF2-40B4-BE49-F238E27FC236}">
              <a16:creationId xmlns:a16="http://schemas.microsoft.com/office/drawing/2014/main" id="{C37D7A32-6BAE-4F5C-9620-8BFABEDD878E}"/>
            </a:ext>
          </a:extLst>
        </xdr:cNvPr>
        <xdr:cNvSpPr/>
      </xdr:nvSpPr>
      <xdr:spPr>
        <a:xfrm>
          <a:off x="5657850"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7</xdr:col>
      <xdr:colOff>171450</xdr:colOff>
      <xdr:row>0</xdr:row>
      <xdr:rowOff>47625</xdr:rowOff>
    </xdr:from>
    <xdr:to>
      <xdr:col>7</xdr:col>
      <xdr:colOff>1304925</xdr:colOff>
      <xdr:row>1</xdr:row>
      <xdr:rowOff>123825</xdr:rowOff>
    </xdr:to>
    <xdr:sp macro="" textlink="">
      <xdr:nvSpPr>
        <xdr:cNvPr id="7" name="Retângulo: Cantos Arredondados 6">
          <a:hlinkClick xmlns:r="http://schemas.openxmlformats.org/officeDocument/2006/relationships" r:id="rId12"/>
          <a:extLst>
            <a:ext uri="{FF2B5EF4-FFF2-40B4-BE49-F238E27FC236}">
              <a16:creationId xmlns:a16="http://schemas.microsoft.com/office/drawing/2014/main" id="{73FA853A-A6FB-4DA5-8240-B6F068DABB0D}"/>
            </a:ext>
          </a:extLst>
        </xdr:cNvPr>
        <xdr:cNvSpPr/>
      </xdr:nvSpPr>
      <xdr:spPr>
        <a:xfrm>
          <a:off x="7058025"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7</xdr:col>
      <xdr:colOff>1333500</xdr:colOff>
      <xdr:row>0</xdr:row>
      <xdr:rowOff>47625</xdr:rowOff>
    </xdr:from>
    <xdr:to>
      <xdr:col>9</xdr:col>
      <xdr:colOff>638175</xdr:colOff>
      <xdr:row>1</xdr:row>
      <xdr:rowOff>123825</xdr:rowOff>
    </xdr:to>
    <xdr:sp macro="" textlink="">
      <xdr:nvSpPr>
        <xdr:cNvPr id="8" name="Retângulo: Cantos Arredondados 7">
          <a:hlinkClick xmlns:r="http://schemas.openxmlformats.org/officeDocument/2006/relationships" r:id="rId13"/>
          <a:extLst>
            <a:ext uri="{FF2B5EF4-FFF2-40B4-BE49-F238E27FC236}">
              <a16:creationId xmlns:a16="http://schemas.microsoft.com/office/drawing/2014/main" id="{B7152982-43EA-4ED8-82BF-6B1D2F40D922}"/>
            </a:ext>
          </a:extLst>
        </xdr:cNvPr>
        <xdr:cNvSpPr/>
      </xdr:nvSpPr>
      <xdr:spPr>
        <a:xfrm>
          <a:off x="8220075"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11</xdr:col>
      <xdr:colOff>1504950</xdr:colOff>
      <xdr:row>2</xdr:row>
      <xdr:rowOff>33337</xdr:rowOff>
    </xdr:from>
    <xdr:to>
      <xdr:col>12</xdr:col>
      <xdr:colOff>104775</xdr:colOff>
      <xdr:row>3</xdr:row>
      <xdr:rowOff>147637</xdr:rowOff>
    </xdr:to>
    <xdr:sp macro="" textlink="">
      <xdr:nvSpPr>
        <xdr:cNvPr id="9" name="Seta: para a Direita 8">
          <a:hlinkClick xmlns:r="http://schemas.openxmlformats.org/officeDocument/2006/relationships" r:id="rId14"/>
          <a:extLst>
            <a:ext uri="{FF2B5EF4-FFF2-40B4-BE49-F238E27FC236}">
              <a16:creationId xmlns:a16="http://schemas.microsoft.com/office/drawing/2014/main" id="{14422923-965B-42DF-B4DF-7D2E0F37B833}"/>
            </a:ext>
          </a:extLst>
        </xdr:cNvPr>
        <xdr:cNvSpPr/>
      </xdr:nvSpPr>
      <xdr:spPr>
        <a:xfrm>
          <a:off x="12182475" y="376237"/>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11</xdr:col>
      <xdr:colOff>1104900</xdr:colOff>
      <xdr:row>2</xdr:row>
      <xdr:rowOff>33336</xdr:rowOff>
    </xdr:from>
    <xdr:to>
      <xdr:col>11</xdr:col>
      <xdr:colOff>1400175</xdr:colOff>
      <xdr:row>3</xdr:row>
      <xdr:rowOff>147637</xdr:rowOff>
    </xdr:to>
    <xdr:sp macro="" textlink="">
      <xdr:nvSpPr>
        <xdr:cNvPr id="10" name="Seta: para a Esquerda 9">
          <a:hlinkClick xmlns:r="http://schemas.openxmlformats.org/officeDocument/2006/relationships" r:id="rId6"/>
          <a:extLst>
            <a:ext uri="{FF2B5EF4-FFF2-40B4-BE49-F238E27FC236}">
              <a16:creationId xmlns:a16="http://schemas.microsoft.com/office/drawing/2014/main" id="{5E02973E-38F2-4842-8BD8-AA8635B73791}"/>
            </a:ext>
          </a:extLst>
        </xdr:cNvPr>
        <xdr:cNvSpPr/>
      </xdr:nvSpPr>
      <xdr:spPr>
        <a:xfrm>
          <a:off x="11782425" y="376236"/>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361950</xdr:colOff>
      <xdr:row>2</xdr:row>
      <xdr:rowOff>76200</xdr:rowOff>
    </xdr:from>
    <xdr:to>
      <xdr:col>2</xdr:col>
      <xdr:colOff>819150</xdr:colOff>
      <xdr:row>6</xdr:row>
      <xdr:rowOff>135554</xdr:rowOff>
    </xdr:to>
    <xdr:pic>
      <xdr:nvPicPr>
        <xdr:cNvPr id="5" name="Imagem 4" descr="Nexa - Votorantim - Relatório Anual 2021">
          <a:extLst>
            <a:ext uri="{FF2B5EF4-FFF2-40B4-BE49-F238E27FC236}">
              <a16:creationId xmlns:a16="http://schemas.microsoft.com/office/drawing/2014/main" id="{4AD9C0FD-D406-4691-A4DB-F137EE17DD3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50" y="41910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38100</xdr:colOff>
      <xdr:row>0</xdr:row>
      <xdr:rowOff>44449</xdr:rowOff>
    </xdr:from>
    <xdr:to>
      <xdr:col>4</xdr:col>
      <xdr:colOff>38100</xdr:colOff>
      <xdr:row>2</xdr:row>
      <xdr:rowOff>20674</xdr:rowOff>
    </xdr:to>
    <xdr:pic>
      <xdr:nvPicPr>
        <xdr:cNvPr id="6" name="Picture 23">
          <a:hlinkClick xmlns:r="http://schemas.openxmlformats.org/officeDocument/2006/relationships" r:id="rId2"/>
          <a:extLst>
            <a:ext uri="{FF2B5EF4-FFF2-40B4-BE49-F238E27FC236}">
              <a16:creationId xmlns:a16="http://schemas.microsoft.com/office/drawing/2014/main" id="{2C8FCD42-0428-4B94-BE19-6A64A40AA3A2}"/>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2095500" y="44449"/>
          <a:ext cx="0" cy="307695"/>
        </a:xfrm>
        <a:prstGeom prst="rect">
          <a:avLst/>
        </a:prstGeom>
      </xdr:spPr>
    </xdr:pic>
    <xdr:clientData/>
  </xdr:twoCellAnchor>
  <xdr:twoCellAnchor editAs="oneCell">
    <xdr:from>
      <xdr:col>4</xdr:col>
      <xdr:colOff>628650</xdr:colOff>
      <xdr:row>0</xdr:row>
      <xdr:rowOff>45856</xdr:rowOff>
    </xdr:from>
    <xdr:to>
      <xdr:col>4</xdr:col>
      <xdr:colOff>628650</xdr:colOff>
      <xdr:row>2</xdr:row>
      <xdr:rowOff>16366</xdr:rowOff>
    </xdr:to>
    <xdr:pic>
      <xdr:nvPicPr>
        <xdr:cNvPr id="7" name="Picture 25">
          <a:hlinkClick xmlns:r="http://schemas.openxmlformats.org/officeDocument/2006/relationships" r:id="rId4"/>
          <a:extLst>
            <a:ext uri="{FF2B5EF4-FFF2-40B4-BE49-F238E27FC236}">
              <a16:creationId xmlns:a16="http://schemas.microsoft.com/office/drawing/2014/main" id="{1AB64C01-682D-4B2C-A93A-22F7EF5D4052}"/>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2686050" y="45856"/>
          <a:ext cx="0" cy="307695"/>
        </a:xfrm>
        <a:prstGeom prst="rect">
          <a:avLst/>
        </a:prstGeom>
      </xdr:spPr>
    </xdr:pic>
    <xdr:clientData/>
  </xdr:twoCellAnchor>
  <xdr:twoCellAnchor editAs="oneCell">
    <xdr:from>
      <xdr:col>4</xdr:col>
      <xdr:colOff>38100</xdr:colOff>
      <xdr:row>0</xdr:row>
      <xdr:rowOff>38100</xdr:rowOff>
    </xdr:from>
    <xdr:to>
      <xdr:col>4</xdr:col>
      <xdr:colOff>38100</xdr:colOff>
      <xdr:row>1</xdr:row>
      <xdr:rowOff>130666</xdr:rowOff>
    </xdr:to>
    <xdr:pic>
      <xdr:nvPicPr>
        <xdr:cNvPr id="8" name="Picture 18">
          <a:hlinkClick xmlns:r="http://schemas.openxmlformats.org/officeDocument/2006/relationships" r:id="rId5"/>
          <a:extLst>
            <a:ext uri="{FF2B5EF4-FFF2-40B4-BE49-F238E27FC236}">
              <a16:creationId xmlns:a16="http://schemas.microsoft.com/office/drawing/2014/main" id="{9CFAFDDF-AE28-400C-9922-47CBB6331C02}"/>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2095500" y="38100"/>
          <a:ext cx="0" cy="271636"/>
        </a:xfrm>
        <a:prstGeom prst="rect">
          <a:avLst/>
        </a:prstGeom>
      </xdr:spPr>
    </xdr:pic>
    <xdr:clientData/>
  </xdr:twoCellAnchor>
  <xdr:twoCellAnchor editAs="oneCell">
    <xdr:from>
      <xdr:col>4</xdr:col>
      <xdr:colOff>628650</xdr:colOff>
      <xdr:row>0</xdr:row>
      <xdr:rowOff>38100</xdr:rowOff>
    </xdr:from>
    <xdr:to>
      <xdr:col>4</xdr:col>
      <xdr:colOff>628650</xdr:colOff>
      <xdr:row>1</xdr:row>
      <xdr:rowOff>130666</xdr:rowOff>
    </xdr:to>
    <xdr:pic>
      <xdr:nvPicPr>
        <xdr:cNvPr id="9" name="Picture 19">
          <a:hlinkClick xmlns:r="http://schemas.openxmlformats.org/officeDocument/2006/relationships" r:id="rId6"/>
          <a:extLst>
            <a:ext uri="{FF2B5EF4-FFF2-40B4-BE49-F238E27FC236}">
              <a16:creationId xmlns:a16="http://schemas.microsoft.com/office/drawing/2014/main" id="{6E366C33-1F99-44A6-AEF7-4E6B1BB31B22}"/>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2686050" y="38100"/>
          <a:ext cx="0" cy="271636"/>
        </a:xfrm>
        <a:prstGeom prst="rect">
          <a:avLst/>
        </a:prstGeom>
      </xdr:spPr>
    </xdr:pic>
    <xdr:clientData/>
  </xdr:twoCellAnchor>
  <xdr:twoCellAnchor editAs="oneCell">
    <xdr:from>
      <xdr:col>3</xdr:col>
      <xdr:colOff>0</xdr:colOff>
      <xdr:row>0</xdr:row>
      <xdr:rowOff>38100</xdr:rowOff>
    </xdr:from>
    <xdr:to>
      <xdr:col>3</xdr:col>
      <xdr:colOff>0</xdr:colOff>
      <xdr:row>1</xdr:row>
      <xdr:rowOff>134550</xdr:rowOff>
    </xdr:to>
    <xdr:pic>
      <xdr:nvPicPr>
        <xdr:cNvPr id="10" name="Picture 33">
          <a:hlinkClick xmlns:r="http://schemas.openxmlformats.org/officeDocument/2006/relationships" r:id="rId7"/>
          <a:extLst>
            <a:ext uri="{FF2B5EF4-FFF2-40B4-BE49-F238E27FC236}">
              <a16:creationId xmlns:a16="http://schemas.microsoft.com/office/drawing/2014/main" id="{4376E91F-EB71-4F70-8F7A-045DE2858D9A}"/>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1885950" y="38100"/>
          <a:ext cx="0" cy="260280"/>
        </a:xfrm>
        <a:prstGeom prst="rect">
          <a:avLst/>
        </a:prstGeom>
      </xdr:spPr>
    </xdr:pic>
    <xdr:clientData/>
  </xdr:twoCellAnchor>
  <xdr:twoCellAnchor editAs="oneCell">
    <xdr:from>
      <xdr:col>3</xdr:col>
      <xdr:colOff>0</xdr:colOff>
      <xdr:row>0</xdr:row>
      <xdr:rowOff>36756</xdr:rowOff>
    </xdr:from>
    <xdr:to>
      <xdr:col>3</xdr:col>
      <xdr:colOff>0</xdr:colOff>
      <xdr:row>1</xdr:row>
      <xdr:rowOff>136381</xdr:rowOff>
    </xdr:to>
    <xdr:pic>
      <xdr:nvPicPr>
        <xdr:cNvPr id="11" name="Picture 34">
          <a:hlinkClick xmlns:r="http://schemas.openxmlformats.org/officeDocument/2006/relationships" r:id="rId5"/>
          <a:extLst>
            <a:ext uri="{FF2B5EF4-FFF2-40B4-BE49-F238E27FC236}">
              <a16:creationId xmlns:a16="http://schemas.microsoft.com/office/drawing/2014/main" id="{1CDF7E29-5E7B-4A4B-8E59-D4796274C691}"/>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1885950" y="36756"/>
          <a:ext cx="0" cy="263455"/>
        </a:xfrm>
        <a:prstGeom prst="rect">
          <a:avLst/>
        </a:prstGeom>
      </xdr:spPr>
    </xdr:pic>
    <xdr:clientData/>
  </xdr:twoCellAnchor>
  <xdr:oneCellAnchor>
    <xdr:from>
      <xdr:col>6</xdr:col>
      <xdr:colOff>38100</xdr:colOff>
      <xdr:row>0</xdr:row>
      <xdr:rowOff>44449</xdr:rowOff>
    </xdr:from>
    <xdr:ext cx="0" cy="307695"/>
    <xdr:pic>
      <xdr:nvPicPr>
        <xdr:cNvPr id="12" name="Picture 23">
          <a:hlinkClick xmlns:r="http://schemas.openxmlformats.org/officeDocument/2006/relationships" r:id="rId2"/>
          <a:extLst>
            <a:ext uri="{FF2B5EF4-FFF2-40B4-BE49-F238E27FC236}">
              <a16:creationId xmlns:a16="http://schemas.microsoft.com/office/drawing/2014/main" id="{742E372B-FC1E-41F5-9E30-54067B9AE641}"/>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3571875" y="44449"/>
          <a:ext cx="0" cy="307695"/>
        </a:xfrm>
        <a:prstGeom prst="rect">
          <a:avLst/>
        </a:prstGeom>
      </xdr:spPr>
    </xdr:pic>
    <xdr:clientData/>
  </xdr:oneCellAnchor>
  <xdr:oneCellAnchor>
    <xdr:from>
      <xdr:col>6</xdr:col>
      <xdr:colOff>628650</xdr:colOff>
      <xdr:row>0</xdr:row>
      <xdr:rowOff>45856</xdr:rowOff>
    </xdr:from>
    <xdr:ext cx="0" cy="307695"/>
    <xdr:pic>
      <xdr:nvPicPr>
        <xdr:cNvPr id="13" name="Picture 25">
          <a:hlinkClick xmlns:r="http://schemas.openxmlformats.org/officeDocument/2006/relationships" r:id="rId4"/>
          <a:extLst>
            <a:ext uri="{FF2B5EF4-FFF2-40B4-BE49-F238E27FC236}">
              <a16:creationId xmlns:a16="http://schemas.microsoft.com/office/drawing/2014/main" id="{FD964350-F252-4DE2-8D85-4E7F5144E83D}"/>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4162425" y="45856"/>
          <a:ext cx="0" cy="307695"/>
        </a:xfrm>
        <a:prstGeom prst="rect">
          <a:avLst/>
        </a:prstGeom>
      </xdr:spPr>
    </xdr:pic>
    <xdr:clientData/>
  </xdr:oneCellAnchor>
  <xdr:oneCellAnchor>
    <xdr:from>
      <xdr:col>6</xdr:col>
      <xdr:colOff>38100</xdr:colOff>
      <xdr:row>0</xdr:row>
      <xdr:rowOff>38100</xdr:rowOff>
    </xdr:from>
    <xdr:ext cx="0" cy="271636"/>
    <xdr:pic>
      <xdr:nvPicPr>
        <xdr:cNvPr id="14" name="Picture 18">
          <a:hlinkClick xmlns:r="http://schemas.openxmlformats.org/officeDocument/2006/relationships" r:id="rId5"/>
          <a:extLst>
            <a:ext uri="{FF2B5EF4-FFF2-40B4-BE49-F238E27FC236}">
              <a16:creationId xmlns:a16="http://schemas.microsoft.com/office/drawing/2014/main" id="{EEDE137D-7EDF-4467-8238-91971A3F550D}"/>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3571875" y="38100"/>
          <a:ext cx="0" cy="271636"/>
        </a:xfrm>
        <a:prstGeom prst="rect">
          <a:avLst/>
        </a:prstGeom>
      </xdr:spPr>
    </xdr:pic>
    <xdr:clientData/>
  </xdr:oneCellAnchor>
  <xdr:oneCellAnchor>
    <xdr:from>
      <xdr:col>6</xdr:col>
      <xdr:colOff>628650</xdr:colOff>
      <xdr:row>0</xdr:row>
      <xdr:rowOff>38100</xdr:rowOff>
    </xdr:from>
    <xdr:ext cx="0" cy="271636"/>
    <xdr:pic>
      <xdr:nvPicPr>
        <xdr:cNvPr id="15" name="Picture 19">
          <a:hlinkClick xmlns:r="http://schemas.openxmlformats.org/officeDocument/2006/relationships" r:id="rId6"/>
          <a:extLst>
            <a:ext uri="{FF2B5EF4-FFF2-40B4-BE49-F238E27FC236}">
              <a16:creationId xmlns:a16="http://schemas.microsoft.com/office/drawing/2014/main" id="{3C1FC733-894D-41F1-954F-197FD3758EF1}"/>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4162425" y="38100"/>
          <a:ext cx="0" cy="271636"/>
        </a:xfrm>
        <a:prstGeom prst="rect">
          <a:avLst/>
        </a:prstGeom>
      </xdr:spPr>
    </xdr:pic>
    <xdr:clientData/>
  </xdr:oneCellAnchor>
  <xdr:oneCellAnchor>
    <xdr:from>
      <xdr:col>7</xdr:col>
      <xdr:colOff>38100</xdr:colOff>
      <xdr:row>0</xdr:row>
      <xdr:rowOff>44449</xdr:rowOff>
    </xdr:from>
    <xdr:ext cx="0" cy="307695"/>
    <xdr:pic>
      <xdr:nvPicPr>
        <xdr:cNvPr id="16" name="Picture 23">
          <a:hlinkClick xmlns:r="http://schemas.openxmlformats.org/officeDocument/2006/relationships" r:id="rId2"/>
          <a:extLst>
            <a:ext uri="{FF2B5EF4-FFF2-40B4-BE49-F238E27FC236}">
              <a16:creationId xmlns:a16="http://schemas.microsoft.com/office/drawing/2014/main" id="{C4E1A336-E331-41DE-958D-A97BF0C80058}"/>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229225" y="44449"/>
          <a:ext cx="0" cy="307695"/>
        </a:xfrm>
        <a:prstGeom prst="rect">
          <a:avLst/>
        </a:prstGeom>
      </xdr:spPr>
    </xdr:pic>
    <xdr:clientData/>
  </xdr:oneCellAnchor>
  <xdr:oneCellAnchor>
    <xdr:from>
      <xdr:col>7</xdr:col>
      <xdr:colOff>628650</xdr:colOff>
      <xdr:row>0</xdr:row>
      <xdr:rowOff>45856</xdr:rowOff>
    </xdr:from>
    <xdr:ext cx="0" cy="307695"/>
    <xdr:pic>
      <xdr:nvPicPr>
        <xdr:cNvPr id="17" name="Picture 25">
          <a:hlinkClick xmlns:r="http://schemas.openxmlformats.org/officeDocument/2006/relationships" r:id="rId4"/>
          <a:extLst>
            <a:ext uri="{FF2B5EF4-FFF2-40B4-BE49-F238E27FC236}">
              <a16:creationId xmlns:a16="http://schemas.microsoft.com/office/drawing/2014/main" id="{4A68A6D2-1C30-45EB-9D21-23D6F01969CF}"/>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362575" y="45856"/>
          <a:ext cx="0" cy="307695"/>
        </a:xfrm>
        <a:prstGeom prst="rect">
          <a:avLst/>
        </a:prstGeom>
      </xdr:spPr>
    </xdr:pic>
    <xdr:clientData/>
  </xdr:oneCellAnchor>
  <xdr:oneCellAnchor>
    <xdr:from>
      <xdr:col>7</xdr:col>
      <xdr:colOff>38100</xdr:colOff>
      <xdr:row>0</xdr:row>
      <xdr:rowOff>38100</xdr:rowOff>
    </xdr:from>
    <xdr:ext cx="0" cy="271636"/>
    <xdr:pic>
      <xdr:nvPicPr>
        <xdr:cNvPr id="18" name="Picture 18">
          <a:hlinkClick xmlns:r="http://schemas.openxmlformats.org/officeDocument/2006/relationships" r:id="rId5"/>
          <a:extLst>
            <a:ext uri="{FF2B5EF4-FFF2-40B4-BE49-F238E27FC236}">
              <a16:creationId xmlns:a16="http://schemas.microsoft.com/office/drawing/2014/main" id="{7A7110D6-5997-47CB-AC5E-BC3458260C2E}"/>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229225" y="38100"/>
          <a:ext cx="0" cy="271636"/>
        </a:xfrm>
        <a:prstGeom prst="rect">
          <a:avLst/>
        </a:prstGeom>
      </xdr:spPr>
    </xdr:pic>
    <xdr:clientData/>
  </xdr:oneCellAnchor>
  <xdr:oneCellAnchor>
    <xdr:from>
      <xdr:col>7</xdr:col>
      <xdr:colOff>628650</xdr:colOff>
      <xdr:row>0</xdr:row>
      <xdr:rowOff>38100</xdr:rowOff>
    </xdr:from>
    <xdr:ext cx="0" cy="271636"/>
    <xdr:pic>
      <xdr:nvPicPr>
        <xdr:cNvPr id="19" name="Picture 19">
          <a:hlinkClick xmlns:r="http://schemas.openxmlformats.org/officeDocument/2006/relationships" r:id="rId6"/>
          <a:extLst>
            <a:ext uri="{FF2B5EF4-FFF2-40B4-BE49-F238E27FC236}">
              <a16:creationId xmlns:a16="http://schemas.microsoft.com/office/drawing/2014/main" id="{CC10606D-E09F-4121-BBFE-6A361DB8CBBF}"/>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362575" y="38100"/>
          <a:ext cx="0" cy="271636"/>
        </a:xfrm>
        <a:prstGeom prst="rect">
          <a:avLst/>
        </a:prstGeom>
      </xdr:spPr>
    </xdr:pic>
    <xdr:clientData/>
  </xdr:oneCellAnchor>
  <xdr:oneCellAnchor>
    <xdr:from>
      <xdr:col>8</xdr:col>
      <xdr:colOff>38100</xdr:colOff>
      <xdr:row>0</xdr:row>
      <xdr:rowOff>44449</xdr:rowOff>
    </xdr:from>
    <xdr:ext cx="0" cy="307695"/>
    <xdr:pic>
      <xdr:nvPicPr>
        <xdr:cNvPr id="20" name="Picture 23">
          <a:hlinkClick xmlns:r="http://schemas.openxmlformats.org/officeDocument/2006/relationships" r:id="rId2"/>
          <a:extLst>
            <a:ext uri="{FF2B5EF4-FFF2-40B4-BE49-F238E27FC236}">
              <a16:creationId xmlns:a16="http://schemas.microsoft.com/office/drawing/2014/main" id="{D7D55CBF-4FE2-4832-8F4A-0AFBFCD025FA}"/>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5400675" y="44449"/>
          <a:ext cx="0" cy="307695"/>
        </a:xfrm>
        <a:prstGeom prst="rect">
          <a:avLst/>
        </a:prstGeom>
      </xdr:spPr>
    </xdr:pic>
    <xdr:clientData/>
  </xdr:oneCellAnchor>
  <xdr:oneCellAnchor>
    <xdr:from>
      <xdr:col>8</xdr:col>
      <xdr:colOff>628650</xdr:colOff>
      <xdr:row>0</xdr:row>
      <xdr:rowOff>45856</xdr:rowOff>
    </xdr:from>
    <xdr:ext cx="0" cy="307695"/>
    <xdr:pic>
      <xdr:nvPicPr>
        <xdr:cNvPr id="21" name="Picture 25">
          <a:hlinkClick xmlns:r="http://schemas.openxmlformats.org/officeDocument/2006/relationships" r:id="rId4"/>
          <a:extLst>
            <a:ext uri="{FF2B5EF4-FFF2-40B4-BE49-F238E27FC236}">
              <a16:creationId xmlns:a16="http://schemas.microsoft.com/office/drawing/2014/main" id="{637AA53C-E42D-4403-A72A-100E71538EB8}"/>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5991225" y="45856"/>
          <a:ext cx="0" cy="307695"/>
        </a:xfrm>
        <a:prstGeom prst="rect">
          <a:avLst/>
        </a:prstGeom>
      </xdr:spPr>
    </xdr:pic>
    <xdr:clientData/>
  </xdr:oneCellAnchor>
  <xdr:oneCellAnchor>
    <xdr:from>
      <xdr:col>8</xdr:col>
      <xdr:colOff>38100</xdr:colOff>
      <xdr:row>0</xdr:row>
      <xdr:rowOff>38100</xdr:rowOff>
    </xdr:from>
    <xdr:ext cx="0" cy="271636"/>
    <xdr:pic>
      <xdr:nvPicPr>
        <xdr:cNvPr id="22" name="Picture 18">
          <a:hlinkClick xmlns:r="http://schemas.openxmlformats.org/officeDocument/2006/relationships" r:id="rId5"/>
          <a:extLst>
            <a:ext uri="{FF2B5EF4-FFF2-40B4-BE49-F238E27FC236}">
              <a16:creationId xmlns:a16="http://schemas.microsoft.com/office/drawing/2014/main" id="{34BD0493-1A2D-40FB-839A-7C3D15F4E118}"/>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5400675" y="38100"/>
          <a:ext cx="0" cy="271636"/>
        </a:xfrm>
        <a:prstGeom prst="rect">
          <a:avLst/>
        </a:prstGeom>
      </xdr:spPr>
    </xdr:pic>
    <xdr:clientData/>
  </xdr:oneCellAnchor>
  <xdr:oneCellAnchor>
    <xdr:from>
      <xdr:col>8</xdr:col>
      <xdr:colOff>628650</xdr:colOff>
      <xdr:row>0</xdr:row>
      <xdr:rowOff>38100</xdr:rowOff>
    </xdr:from>
    <xdr:ext cx="0" cy="271636"/>
    <xdr:pic>
      <xdr:nvPicPr>
        <xdr:cNvPr id="23" name="Picture 19">
          <a:hlinkClick xmlns:r="http://schemas.openxmlformats.org/officeDocument/2006/relationships" r:id="rId6"/>
          <a:extLst>
            <a:ext uri="{FF2B5EF4-FFF2-40B4-BE49-F238E27FC236}">
              <a16:creationId xmlns:a16="http://schemas.microsoft.com/office/drawing/2014/main" id="{03396C56-FA46-4B06-A7F5-0BEBE1C619BC}"/>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5991225" y="38100"/>
          <a:ext cx="0" cy="271636"/>
        </a:xfrm>
        <a:prstGeom prst="rect">
          <a:avLst/>
        </a:prstGeom>
      </xdr:spPr>
    </xdr:pic>
    <xdr:clientData/>
  </xdr:oneCellAnchor>
  <xdr:oneCellAnchor>
    <xdr:from>
      <xdr:col>9</xdr:col>
      <xdr:colOff>38100</xdr:colOff>
      <xdr:row>0</xdr:row>
      <xdr:rowOff>44449</xdr:rowOff>
    </xdr:from>
    <xdr:ext cx="0" cy="307695"/>
    <xdr:pic>
      <xdr:nvPicPr>
        <xdr:cNvPr id="24" name="Picture 23">
          <a:hlinkClick xmlns:r="http://schemas.openxmlformats.org/officeDocument/2006/relationships" r:id="rId2"/>
          <a:extLst>
            <a:ext uri="{FF2B5EF4-FFF2-40B4-BE49-F238E27FC236}">
              <a16:creationId xmlns:a16="http://schemas.microsoft.com/office/drawing/2014/main" id="{1019974C-515B-4CA1-B16F-1BF10230CA75}"/>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7105650" y="44449"/>
          <a:ext cx="0" cy="307695"/>
        </a:xfrm>
        <a:prstGeom prst="rect">
          <a:avLst/>
        </a:prstGeom>
      </xdr:spPr>
    </xdr:pic>
    <xdr:clientData/>
  </xdr:oneCellAnchor>
  <xdr:oneCellAnchor>
    <xdr:from>
      <xdr:col>9</xdr:col>
      <xdr:colOff>628650</xdr:colOff>
      <xdr:row>0</xdr:row>
      <xdr:rowOff>45856</xdr:rowOff>
    </xdr:from>
    <xdr:ext cx="0" cy="307695"/>
    <xdr:pic>
      <xdr:nvPicPr>
        <xdr:cNvPr id="25" name="Picture 25">
          <a:hlinkClick xmlns:r="http://schemas.openxmlformats.org/officeDocument/2006/relationships" r:id="rId4"/>
          <a:extLst>
            <a:ext uri="{FF2B5EF4-FFF2-40B4-BE49-F238E27FC236}">
              <a16:creationId xmlns:a16="http://schemas.microsoft.com/office/drawing/2014/main" id="{19BAD880-CF05-4A45-AA57-5E0333D83BA5}"/>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7239000" y="45856"/>
          <a:ext cx="0" cy="307695"/>
        </a:xfrm>
        <a:prstGeom prst="rect">
          <a:avLst/>
        </a:prstGeom>
      </xdr:spPr>
    </xdr:pic>
    <xdr:clientData/>
  </xdr:oneCellAnchor>
  <xdr:oneCellAnchor>
    <xdr:from>
      <xdr:col>9</xdr:col>
      <xdr:colOff>38100</xdr:colOff>
      <xdr:row>0</xdr:row>
      <xdr:rowOff>38100</xdr:rowOff>
    </xdr:from>
    <xdr:ext cx="0" cy="271636"/>
    <xdr:pic>
      <xdr:nvPicPr>
        <xdr:cNvPr id="26" name="Picture 18">
          <a:hlinkClick xmlns:r="http://schemas.openxmlformats.org/officeDocument/2006/relationships" r:id="rId5"/>
          <a:extLst>
            <a:ext uri="{FF2B5EF4-FFF2-40B4-BE49-F238E27FC236}">
              <a16:creationId xmlns:a16="http://schemas.microsoft.com/office/drawing/2014/main" id="{08540DE2-E22E-4804-BF02-9AB29EE45B96}"/>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105650" y="38100"/>
          <a:ext cx="0" cy="271636"/>
        </a:xfrm>
        <a:prstGeom prst="rect">
          <a:avLst/>
        </a:prstGeom>
      </xdr:spPr>
    </xdr:pic>
    <xdr:clientData/>
  </xdr:oneCellAnchor>
  <xdr:oneCellAnchor>
    <xdr:from>
      <xdr:col>9</xdr:col>
      <xdr:colOff>628650</xdr:colOff>
      <xdr:row>0</xdr:row>
      <xdr:rowOff>38100</xdr:rowOff>
    </xdr:from>
    <xdr:ext cx="0" cy="271636"/>
    <xdr:pic>
      <xdr:nvPicPr>
        <xdr:cNvPr id="27" name="Picture 19">
          <a:hlinkClick xmlns:r="http://schemas.openxmlformats.org/officeDocument/2006/relationships" r:id="rId6"/>
          <a:extLst>
            <a:ext uri="{FF2B5EF4-FFF2-40B4-BE49-F238E27FC236}">
              <a16:creationId xmlns:a16="http://schemas.microsoft.com/office/drawing/2014/main" id="{BE5C5158-B7AB-4BAC-86C6-F820006BC3D1}"/>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7239000" y="38100"/>
          <a:ext cx="0" cy="271636"/>
        </a:xfrm>
        <a:prstGeom prst="rect">
          <a:avLst/>
        </a:prstGeom>
      </xdr:spPr>
    </xdr:pic>
    <xdr:clientData/>
  </xdr:oneCellAnchor>
  <xdr:oneCellAnchor>
    <xdr:from>
      <xdr:col>10</xdr:col>
      <xdr:colOff>38100</xdr:colOff>
      <xdr:row>0</xdr:row>
      <xdr:rowOff>44449</xdr:rowOff>
    </xdr:from>
    <xdr:ext cx="0" cy="307695"/>
    <xdr:pic>
      <xdr:nvPicPr>
        <xdr:cNvPr id="28" name="Picture 23">
          <a:hlinkClick xmlns:r="http://schemas.openxmlformats.org/officeDocument/2006/relationships" r:id="rId2"/>
          <a:extLst>
            <a:ext uri="{FF2B5EF4-FFF2-40B4-BE49-F238E27FC236}">
              <a16:creationId xmlns:a16="http://schemas.microsoft.com/office/drawing/2014/main" id="{30FCDAB1-F1DC-481A-9D0E-59D0B97C0C39}"/>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7277100" y="44449"/>
          <a:ext cx="0" cy="307695"/>
        </a:xfrm>
        <a:prstGeom prst="rect">
          <a:avLst/>
        </a:prstGeom>
      </xdr:spPr>
    </xdr:pic>
    <xdr:clientData/>
  </xdr:oneCellAnchor>
  <xdr:oneCellAnchor>
    <xdr:from>
      <xdr:col>10</xdr:col>
      <xdr:colOff>628650</xdr:colOff>
      <xdr:row>0</xdr:row>
      <xdr:rowOff>45856</xdr:rowOff>
    </xdr:from>
    <xdr:ext cx="0" cy="307695"/>
    <xdr:pic>
      <xdr:nvPicPr>
        <xdr:cNvPr id="29" name="Picture 25">
          <a:hlinkClick xmlns:r="http://schemas.openxmlformats.org/officeDocument/2006/relationships" r:id="rId4"/>
          <a:extLst>
            <a:ext uri="{FF2B5EF4-FFF2-40B4-BE49-F238E27FC236}">
              <a16:creationId xmlns:a16="http://schemas.microsoft.com/office/drawing/2014/main" id="{896EF6B3-D710-4CF5-94F8-98A561DC04FE}"/>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7867650" y="45856"/>
          <a:ext cx="0" cy="307695"/>
        </a:xfrm>
        <a:prstGeom prst="rect">
          <a:avLst/>
        </a:prstGeom>
      </xdr:spPr>
    </xdr:pic>
    <xdr:clientData/>
  </xdr:oneCellAnchor>
  <xdr:oneCellAnchor>
    <xdr:from>
      <xdr:col>10</xdr:col>
      <xdr:colOff>38100</xdr:colOff>
      <xdr:row>0</xdr:row>
      <xdr:rowOff>38100</xdr:rowOff>
    </xdr:from>
    <xdr:ext cx="0" cy="271636"/>
    <xdr:pic>
      <xdr:nvPicPr>
        <xdr:cNvPr id="30" name="Picture 18">
          <a:hlinkClick xmlns:r="http://schemas.openxmlformats.org/officeDocument/2006/relationships" r:id="rId5"/>
          <a:extLst>
            <a:ext uri="{FF2B5EF4-FFF2-40B4-BE49-F238E27FC236}">
              <a16:creationId xmlns:a16="http://schemas.microsoft.com/office/drawing/2014/main" id="{A66FCC58-CE42-4A04-9DA1-2EA4AADA59AD}"/>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7277100" y="38100"/>
          <a:ext cx="0" cy="271636"/>
        </a:xfrm>
        <a:prstGeom prst="rect">
          <a:avLst/>
        </a:prstGeom>
      </xdr:spPr>
    </xdr:pic>
    <xdr:clientData/>
  </xdr:oneCellAnchor>
  <xdr:oneCellAnchor>
    <xdr:from>
      <xdr:col>10</xdr:col>
      <xdr:colOff>628650</xdr:colOff>
      <xdr:row>0</xdr:row>
      <xdr:rowOff>38100</xdr:rowOff>
    </xdr:from>
    <xdr:ext cx="0" cy="271636"/>
    <xdr:pic>
      <xdr:nvPicPr>
        <xdr:cNvPr id="31" name="Picture 19">
          <a:hlinkClick xmlns:r="http://schemas.openxmlformats.org/officeDocument/2006/relationships" r:id="rId6"/>
          <a:extLst>
            <a:ext uri="{FF2B5EF4-FFF2-40B4-BE49-F238E27FC236}">
              <a16:creationId xmlns:a16="http://schemas.microsoft.com/office/drawing/2014/main" id="{7A5D4BBF-020F-4FD1-9084-F76ED38A7EB1}"/>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7867650" y="38100"/>
          <a:ext cx="0" cy="271636"/>
        </a:xfrm>
        <a:prstGeom prst="rect">
          <a:avLst/>
        </a:prstGeom>
      </xdr:spPr>
    </xdr:pic>
    <xdr:clientData/>
  </xdr:oneCellAnchor>
  <xdr:oneCellAnchor>
    <xdr:from>
      <xdr:col>11</xdr:col>
      <xdr:colOff>38100</xdr:colOff>
      <xdr:row>0</xdr:row>
      <xdr:rowOff>44449</xdr:rowOff>
    </xdr:from>
    <xdr:ext cx="0" cy="307695"/>
    <xdr:pic>
      <xdr:nvPicPr>
        <xdr:cNvPr id="32" name="Picture 23">
          <a:hlinkClick xmlns:r="http://schemas.openxmlformats.org/officeDocument/2006/relationships" r:id="rId2"/>
          <a:extLst>
            <a:ext uri="{FF2B5EF4-FFF2-40B4-BE49-F238E27FC236}">
              <a16:creationId xmlns:a16="http://schemas.microsoft.com/office/drawing/2014/main" id="{EDEE3E8A-BCBA-4CE5-B49B-298984E8D76E}"/>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8982075" y="44449"/>
          <a:ext cx="0" cy="307695"/>
        </a:xfrm>
        <a:prstGeom prst="rect">
          <a:avLst/>
        </a:prstGeom>
      </xdr:spPr>
    </xdr:pic>
    <xdr:clientData/>
  </xdr:oneCellAnchor>
  <xdr:oneCellAnchor>
    <xdr:from>
      <xdr:col>11</xdr:col>
      <xdr:colOff>38100</xdr:colOff>
      <xdr:row>0</xdr:row>
      <xdr:rowOff>38100</xdr:rowOff>
    </xdr:from>
    <xdr:ext cx="0" cy="271636"/>
    <xdr:pic>
      <xdr:nvPicPr>
        <xdr:cNvPr id="33" name="Picture 18">
          <a:hlinkClick xmlns:r="http://schemas.openxmlformats.org/officeDocument/2006/relationships" r:id="rId5"/>
          <a:extLst>
            <a:ext uri="{FF2B5EF4-FFF2-40B4-BE49-F238E27FC236}">
              <a16:creationId xmlns:a16="http://schemas.microsoft.com/office/drawing/2014/main" id="{4E6A5735-C4B1-473C-9E9C-7DD13CFA3089}"/>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8982075" y="38100"/>
          <a:ext cx="0" cy="271636"/>
        </a:xfrm>
        <a:prstGeom prst="rect">
          <a:avLst/>
        </a:prstGeom>
      </xdr:spPr>
    </xdr:pic>
    <xdr:clientData/>
  </xdr:oneCellAnchor>
  <xdr:oneCellAnchor>
    <xdr:from>
      <xdr:col>5</xdr:col>
      <xdr:colOff>38100</xdr:colOff>
      <xdr:row>0</xdr:row>
      <xdr:rowOff>44449</xdr:rowOff>
    </xdr:from>
    <xdr:ext cx="0" cy="307695"/>
    <xdr:pic>
      <xdr:nvPicPr>
        <xdr:cNvPr id="34" name="Picture 23">
          <a:hlinkClick xmlns:r="http://schemas.openxmlformats.org/officeDocument/2006/relationships" r:id="rId2"/>
          <a:extLst>
            <a:ext uri="{FF2B5EF4-FFF2-40B4-BE49-F238E27FC236}">
              <a16:creationId xmlns:a16="http://schemas.microsoft.com/office/drawing/2014/main" id="{64D58590-D5CD-4607-898E-77A724E93319}"/>
            </a:ext>
            <a:ext uri="{147F2762-F138-4A5C-976F-8EAC2B608ADB}">
              <a16:predDERef xmlns:a16="http://schemas.microsoft.com/office/drawing/2014/main" pred="{00000000-0008-0000-0400-000008000000}"/>
            </a:ext>
          </a:extLst>
        </xdr:cNvPr>
        <xdr:cNvPicPr preferRelativeResize="0">
          <a:picLocks/>
        </xdr:cNvPicPr>
      </xdr:nvPicPr>
      <xdr:blipFill>
        <a:blip xmlns:r="http://schemas.openxmlformats.org/officeDocument/2006/relationships" r:embed="rId3"/>
        <a:stretch>
          <a:fillRect/>
        </a:stretch>
      </xdr:blipFill>
      <xdr:spPr>
        <a:xfrm flipH="1">
          <a:off x="3400425" y="44449"/>
          <a:ext cx="0" cy="307695"/>
        </a:xfrm>
        <a:prstGeom prst="rect">
          <a:avLst/>
        </a:prstGeom>
      </xdr:spPr>
    </xdr:pic>
    <xdr:clientData/>
  </xdr:oneCellAnchor>
  <xdr:oneCellAnchor>
    <xdr:from>
      <xdr:col>5</xdr:col>
      <xdr:colOff>628650</xdr:colOff>
      <xdr:row>0</xdr:row>
      <xdr:rowOff>45856</xdr:rowOff>
    </xdr:from>
    <xdr:ext cx="0" cy="307695"/>
    <xdr:pic>
      <xdr:nvPicPr>
        <xdr:cNvPr id="35" name="Picture 25">
          <a:hlinkClick xmlns:r="http://schemas.openxmlformats.org/officeDocument/2006/relationships" r:id="rId4"/>
          <a:extLst>
            <a:ext uri="{FF2B5EF4-FFF2-40B4-BE49-F238E27FC236}">
              <a16:creationId xmlns:a16="http://schemas.microsoft.com/office/drawing/2014/main" id="{0D5CD8F0-417C-4B3F-AB06-63C65FB974D0}"/>
            </a:ext>
            <a:ext uri="{147F2762-F138-4A5C-976F-8EAC2B608ADB}">
              <a16:predDERef xmlns:a16="http://schemas.microsoft.com/office/drawing/2014/main" pred="{40B21754-7D09-4495-AC86-FA1BEE834451}"/>
            </a:ext>
          </a:extLst>
        </xdr:cNvPr>
        <xdr:cNvPicPr preferRelativeResize="0">
          <a:picLocks/>
        </xdr:cNvPicPr>
      </xdr:nvPicPr>
      <xdr:blipFill>
        <a:blip xmlns:r="http://schemas.openxmlformats.org/officeDocument/2006/relationships" r:embed="rId3"/>
        <a:stretch>
          <a:fillRect/>
        </a:stretch>
      </xdr:blipFill>
      <xdr:spPr>
        <a:xfrm rot="10800000" flipH="1">
          <a:off x="3533775" y="45856"/>
          <a:ext cx="0" cy="307695"/>
        </a:xfrm>
        <a:prstGeom prst="rect">
          <a:avLst/>
        </a:prstGeom>
      </xdr:spPr>
    </xdr:pic>
    <xdr:clientData/>
  </xdr:oneCellAnchor>
  <xdr:oneCellAnchor>
    <xdr:from>
      <xdr:col>5</xdr:col>
      <xdr:colOff>38100</xdr:colOff>
      <xdr:row>0</xdr:row>
      <xdr:rowOff>38100</xdr:rowOff>
    </xdr:from>
    <xdr:ext cx="0" cy="271636"/>
    <xdr:pic>
      <xdr:nvPicPr>
        <xdr:cNvPr id="36" name="Picture 18">
          <a:hlinkClick xmlns:r="http://schemas.openxmlformats.org/officeDocument/2006/relationships" r:id="rId5"/>
          <a:extLst>
            <a:ext uri="{FF2B5EF4-FFF2-40B4-BE49-F238E27FC236}">
              <a16:creationId xmlns:a16="http://schemas.microsoft.com/office/drawing/2014/main" id="{ED37160F-2374-43F1-86B7-877637363976}"/>
            </a:ext>
            <a:ext uri="{147F2762-F138-4A5C-976F-8EAC2B608ADB}">
              <a16:predDERef xmlns:a16="http://schemas.microsoft.com/office/drawing/2014/main" pred="{7873C064-6E9A-4218-829A-6A5DF36CA011}"/>
            </a:ext>
          </a:extLst>
        </xdr:cNvPr>
        <xdr:cNvPicPr preferRelativeResize="0">
          <a:picLocks/>
        </xdr:cNvPicPr>
      </xdr:nvPicPr>
      <xdr:blipFill>
        <a:blip xmlns:r="http://schemas.openxmlformats.org/officeDocument/2006/relationships" r:embed="rId3"/>
        <a:stretch>
          <a:fillRect/>
        </a:stretch>
      </xdr:blipFill>
      <xdr:spPr>
        <a:xfrm flipH="1">
          <a:off x="3400425" y="38100"/>
          <a:ext cx="0" cy="271636"/>
        </a:xfrm>
        <a:prstGeom prst="rect">
          <a:avLst/>
        </a:prstGeom>
      </xdr:spPr>
    </xdr:pic>
    <xdr:clientData/>
  </xdr:oneCellAnchor>
  <xdr:oneCellAnchor>
    <xdr:from>
      <xdr:col>5</xdr:col>
      <xdr:colOff>628650</xdr:colOff>
      <xdr:row>0</xdr:row>
      <xdr:rowOff>38100</xdr:rowOff>
    </xdr:from>
    <xdr:ext cx="0" cy="271636"/>
    <xdr:pic>
      <xdr:nvPicPr>
        <xdr:cNvPr id="37" name="Picture 19">
          <a:hlinkClick xmlns:r="http://schemas.openxmlformats.org/officeDocument/2006/relationships" r:id="rId6"/>
          <a:extLst>
            <a:ext uri="{FF2B5EF4-FFF2-40B4-BE49-F238E27FC236}">
              <a16:creationId xmlns:a16="http://schemas.microsoft.com/office/drawing/2014/main" id="{BDFD64E0-7EEB-4940-8407-6311A382DC77}"/>
            </a:ext>
            <a:ext uri="{147F2762-F138-4A5C-976F-8EAC2B608ADB}">
              <a16:predDERef xmlns:a16="http://schemas.microsoft.com/office/drawing/2014/main" pred="{C2E19BF8-0AC2-4D62-B2DE-49CB0E5ADF9A}"/>
            </a:ext>
          </a:extLst>
        </xdr:cNvPr>
        <xdr:cNvPicPr preferRelativeResize="0">
          <a:picLocks/>
        </xdr:cNvPicPr>
      </xdr:nvPicPr>
      <xdr:blipFill>
        <a:blip xmlns:r="http://schemas.openxmlformats.org/officeDocument/2006/relationships" r:embed="rId3"/>
        <a:stretch>
          <a:fillRect/>
        </a:stretch>
      </xdr:blipFill>
      <xdr:spPr>
        <a:xfrm rot="10800000" flipH="1">
          <a:off x="3533775" y="38100"/>
          <a:ext cx="0" cy="271636"/>
        </a:xfrm>
        <a:prstGeom prst="rect">
          <a:avLst/>
        </a:prstGeom>
      </xdr:spPr>
    </xdr:pic>
    <xdr:clientData/>
  </xdr:oneCellAnchor>
  <xdr:twoCellAnchor>
    <xdr:from>
      <xdr:col>1</xdr:col>
      <xdr:colOff>238125</xdr:colOff>
      <xdr:row>0</xdr:row>
      <xdr:rowOff>57150</xdr:rowOff>
    </xdr:from>
    <xdr:to>
      <xdr:col>1</xdr:col>
      <xdr:colOff>952500</xdr:colOff>
      <xdr:row>1</xdr:row>
      <xdr:rowOff>133350</xdr:rowOff>
    </xdr:to>
    <xdr:sp macro="" textlink="">
      <xdr:nvSpPr>
        <xdr:cNvPr id="43" name="Retângulo: Cantos Arredondados 42">
          <a:hlinkClick xmlns:r="http://schemas.openxmlformats.org/officeDocument/2006/relationships" r:id="rId8"/>
          <a:extLst>
            <a:ext uri="{FF2B5EF4-FFF2-40B4-BE49-F238E27FC236}">
              <a16:creationId xmlns:a16="http://schemas.microsoft.com/office/drawing/2014/main" id="{826E20D5-8E12-4672-BE6D-26AD1F3AD3F4}"/>
            </a:ext>
          </a:extLst>
        </xdr:cNvPr>
        <xdr:cNvSpPr/>
      </xdr:nvSpPr>
      <xdr:spPr>
        <a:xfrm>
          <a:off x="457200"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1104900</xdr:colOff>
      <xdr:row>0</xdr:row>
      <xdr:rowOff>57150</xdr:rowOff>
    </xdr:from>
    <xdr:to>
      <xdr:col>2</xdr:col>
      <xdr:colOff>514350</xdr:colOff>
      <xdr:row>1</xdr:row>
      <xdr:rowOff>133350</xdr:rowOff>
    </xdr:to>
    <xdr:sp macro="" textlink="">
      <xdr:nvSpPr>
        <xdr:cNvPr id="44" name="Retângulo: Cantos Arredondados 43">
          <a:hlinkClick xmlns:r="http://schemas.openxmlformats.org/officeDocument/2006/relationships" r:id="rId9"/>
          <a:extLst>
            <a:ext uri="{FF2B5EF4-FFF2-40B4-BE49-F238E27FC236}">
              <a16:creationId xmlns:a16="http://schemas.microsoft.com/office/drawing/2014/main" id="{06FE2DBA-D775-4569-A08F-A437265E6AED}"/>
            </a:ext>
          </a:extLst>
        </xdr:cNvPr>
        <xdr:cNvSpPr/>
      </xdr:nvSpPr>
      <xdr:spPr>
        <a:xfrm>
          <a:off x="132397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552450</xdr:colOff>
      <xdr:row>0</xdr:row>
      <xdr:rowOff>57150</xdr:rowOff>
    </xdr:from>
    <xdr:to>
      <xdr:col>2</xdr:col>
      <xdr:colOff>1838325</xdr:colOff>
      <xdr:row>1</xdr:row>
      <xdr:rowOff>133350</xdr:rowOff>
    </xdr:to>
    <xdr:sp macro="" textlink="">
      <xdr:nvSpPr>
        <xdr:cNvPr id="45" name="Retângulo: Cantos Arredondados 44">
          <a:hlinkClick xmlns:r="http://schemas.openxmlformats.org/officeDocument/2006/relationships" r:id="rId5"/>
          <a:extLst>
            <a:ext uri="{FF2B5EF4-FFF2-40B4-BE49-F238E27FC236}">
              <a16:creationId xmlns:a16="http://schemas.microsoft.com/office/drawing/2014/main" id="{BDD9A1EA-EE6F-4CA1-A1F1-1F826CA94178}"/>
            </a:ext>
          </a:extLst>
        </xdr:cNvPr>
        <xdr:cNvSpPr/>
      </xdr:nvSpPr>
      <xdr:spPr>
        <a:xfrm>
          <a:off x="264795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1866900</xdr:colOff>
      <xdr:row>0</xdr:row>
      <xdr:rowOff>57150</xdr:rowOff>
    </xdr:from>
    <xdr:to>
      <xdr:col>2</xdr:col>
      <xdr:colOff>3228975</xdr:colOff>
      <xdr:row>1</xdr:row>
      <xdr:rowOff>133350</xdr:rowOff>
    </xdr:to>
    <xdr:sp macro="" textlink="">
      <xdr:nvSpPr>
        <xdr:cNvPr id="46" name="Retângulo: Cantos Arredondados 45">
          <a:hlinkClick xmlns:r="http://schemas.openxmlformats.org/officeDocument/2006/relationships" r:id="rId10"/>
          <a:extLst>
            <a:ext uri="{FF2B5EF4-FFF2-40B4-BE49-F238E27FC236}">
              <a16:creationId xmlns:a16="http://schemas.microsoft.com/office/drawing/2014/main" id="{1B0635DD-7F8E-4F70-8474-E9FED24431A8}"/>
            </a:ext>
          </a:extLst>
        </xdr:cNvPr>
        <xdr:cNvSpPr/>
      </xdr:nvSpPr>
      <xdr:spPr>
        <a:xfrm>
          <a:off x="3962400"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3276600</xdr:colOff>
      <xdr:row>0</xdr:row>
      <xdr:rowOff>47625</xdr:rowOff>
    </xdr:from>
    <xdr:to>
      <xdr:col>3</xdr:col>
      <xdr:colOff>990600</xdr:colOff>
      <xdr:row>1</xdr:row>
      <xdr:rowOff>123825</xdr:rowOff>
    </xdr:to>
    <xdr:sp macro="" textlink="">
      <xdr:nvSpPr>
        <xdr:cNvPr id="47" name="Retângulo: Cantos Arredondados 46">
          <a:hlinkClick xmlns:r="http://schemas.openxmlformats.org/officeDocument/2006/relationships" r:id="rId11"/>
          <a:extLst>
            <a:ext uri="{FF2B5EF4-FFF2-40B4-BE49-F238E27FC236}">
              <a16:creationId xmlns:a16="http://schemas.microsoft.com/office/drawing/2014/main" id="{07411923-CAAE-445E-A6F1-8848613635C2}"/>
            </a:ext>
          </a:extLst>
        </xdr:cNvPr>
        <xdr:cNvSpPr/>
      </xdr:nvSpPr>
      <xdr:spPr>
        <a:xfrm>
          <a:off x="5372100"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3</xdr:col>
      <xdr:colOff>1028700</xdr:colOff>
      <xdr:row>0</xdr:row>
      <xdr:rowOff>47625</xdr:rowOff>
    </xdr:from>
    <xdr:to>
      <xdr:col>3</xdr:col>
      <xdr:colOff>2162175</xdr:colOff>
      <xdr:row>1</xdr:row>
      <xdr:rowOff>123825</xdr:rowOff>
    </xdr:to>
    <xdr:sp macro="" textlink="">
      <xdr:nvSpPr>
        <xdr:cNvPr id="48" name="Retângulo: Cantos Arredondados 47">
          <a:hlinkClick xmlns:r="http://schemas.openxmlformats.org/officeDocument/2006/relationships" r:id="rId12"/>
          <a:extLst>
            <a:ext uri="{FF2B5EF4-FFF2-40B4-BE49-F238E27FC236}">
              <a16:creationId xmlns:a16="http://schemas.microsoft.com/office/drawing/2014/main" id="{3684DA8A-7956-4053-8FCD-2F830A8311B5}"/>
            </a:ext>
          </a:extLst>
        </xdr:cNvPr>
        <xdr:cNvSpPr/>
      </xdr:nvSpPr>
      <xdr:spPr>
        <a:xfrm>
          <a:off x="6772275"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2190750</xdr:colOff>
      <xdr:row>0</xdr:row>
      <xdr:rowOff>47625</xdr:rowOff>
    </xdr:from>
    <xdr:to>
      <xdr:col>3</xdr:col>
      <xdr:colOff>3371850</xdr:colOff>
      <xdr:row>1</xdr:row>
      <xdr:rowOff>123825</xdr:rowOff>
    </xdr:to>
    <xdr:sp macro="" textlink="">
      <xdr:nvSpPr>
        <xdr:cNvPr id="49" name="Retângulo: Cantos Arredondados 48">
          <a:hlinkClick xmlns:r="http://schemas.openxmlformats.org/officeDocument/2006/relationships" r:id="rId13"/>
          <a:extLst>
            <a:ext uri="{FF2B5EF4-FFF2-40B4-BE49-F238E27FC236}">
              <a16:creationId xmlns:a16="http://schemas.microsoft.com/office/drawing/2014/main" id="{EABCC7C5-2589-45AB-A50C-B82872E2EC81}"/>
            </a:ext>
          </a:extLst>
        </xdr:cNvPr>
        <xdr:cNvSpPr/>
      </xdr:nvSpPr>
      <xdr:spPr>
        <a:xfrm>
          <a:off x="7934325"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5</xdr:col>
      <xdr:colOff>47625</xdr:colOff>
      <xdr:row>2</xdr:row>
      <xdr:rowOff>33337</xdr:rowOff>
    </xdr:from>
    <xdr:to>
      <xdr:col>5</xdr:col>
      <xdr:colOff>352425</xdr:colOff>
      <xdr:row>3</xdr:row>
      <xdr:rowOff>147637</xdr:rowOff>
    </xdr:to>
    <xdr:sp macro="" textlink="">
      <xdr:nvSpPr>
        <xdr:cNvPr id="50" name="Seta: para a Direita 49">
          <a:hlinkClick xmlns:r="http://schemas.openxmlformats.org/officeDocument/2006/relationships" r:id="rId11"/>
          <a:extLst>
            <a:ext uri="{FF2B5EF4-FFF2-40B4-BE49-F238E27FC236}">
              <a16:creationId xmlns:a16="http://schemas.microsoft.com/office/drawing/2014/main" id="{C2A2C5EB-BE2D-4836-B258-DEE5F5A560EF}"/>
            </a:ext>
          </a:extLst>
        </xdr:cNvPr>
        <xdr:cNvSpPr/>
      </xdr:nvSpPr>
      <xdr:spPr>
        <a:xfrm>
          <a:off x="12858750" y="376237"/>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4</xdr:col>
      <xdr:colOff>2009775</xdr:colOff>
      <xdr:row>2</xdr:row>
      <xdr:rowOff>33336</xdr:rowOff>
    </xdr:from>
    <xdr:to>
      <xdr:col>4</xdr:col>
      <xdr:colOff>2305050</xdr:colOff>
      <xdr:row>3</xdr:row>
      <xdr:rowOff>147637</xdr:rowOff>
    </xdr:to>
    <xdr:sp macro="" textlink="">
      <xdr:nvSpPr>
        <xdr:cNvPr id="51" name="Seta: para a Esquerda 50">
          <a:hlinkClick xmlns:r="http://schemas.openxmlformats.org/officeDocument/2006/relationships" r:id="rId10"/>
          <a:extLst>
            <a:ext uri="{FF2B5EF4-FFF2-40B4-BE49-F238E27FC236}">
              <a16:creationId xmlns:a16="http://schemas.microsoft.com/office/drawing/2014/main" id="{FB89CB7E-D9F3-4A4F-BD59-61F14DFC7F41}"/>
            </a:ext>
          </a:extLst>
        </xdr:cNvPr>
        <xdr:cNvSpPr/>
      </xdr:nvSpPr>
      <xdr:spPr>
        <a:xfrm>
          <a:off x="12458700" y="376236"/>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219075</xdr:colOff>
      <xdr:row>2</xdr:row>
      <xdr:rowOff>0</xdr:rowOff>
    </xdr:from>
    <xdr:to>
      <xdr:col>2</xdr:col>
      <xdr:colOff>325755</xdr:colOff>
      <xdr:row>6</xdr:row>
      <xdr:rowOff>59354</xdr:rowOff>
    </xdr:to>
    <xdr:pic>
      <xdr:nvPicPr>
        <xdr:cNvPr id="5" name="Imagem 4" descr="Nexa - Votorantim - Relatório Anual 2021">
          <a:extLst>
            <a:ext uri="{FF2B5EF4-FFF2-40B4-BE49-F238E27FC236}">
              <a16:creationId xmlns:a16="http://schemas.microsoft.com/office/drawing/2014/main" id="{2A35267D-32AA-4D6D-83C0-7ABDC4FEDA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42900"/>
          <a:ext cx="2733675" cy="8042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0</xdr:colOff>
      <xdr:row>0</xdr:row>
      <xdr:rowOff>38100</xdr:rowOff>
    </xdr:from>
    <xdr:to>
      <xdr:col>2</xdr:col>
      <xdr:colOff>0</xdr:colOff>
      <xdr:row>1</xdr:row>
      <xdr:rowOff>130740</xdr:rowOff>
    </xdr:to>
    <xdr:pic>
      <xdr:nvPicPr>
        <xdr:cNvPr id="6" name="Picture 33">
          <a:hlinkClick xmlns:r="http://schemas.openxmlformats.org/officeDocument/2006/relationships" r:id="rId2"/>
          <a:extLst>
            <a:ext uri="{FF2B5EF4-FFF2-40B4-BE49-F238E27FC236}">
              <a16:creationId xmlns:a16="http://schemas.microsoft.com/office/drawing/2014/main" id="{CEF181B0-B465-4C94-90BA-EBCC37244FA8}"/>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3"/>
        <a:stretch>
          <a:fillRect/>
        </a:stretch>
      </xdr:blipFill>
      <xdr:spPr>
        <a:xfrm flipH="1">
          <a:off x="1819275" y="38100"/>
          <a:ext cx="0" cy="260280"/>
        </a:xfrm>
        <a:prstGeom prst="rect">
          <a:avLst/>
        </a:prstGeom>
      </xdr:spPr>
    </xdr:pic>
    <xdr:clientData/>
  </xdr:twoCellAnchor>
  <xdr:twoCellAnchor editAs="oneCell">
    <xdr:from>
      <xdr:col>2</xdr:col>
      <xdr:colOff>0</xdr:colOff>
      <xdr:row>0</xdr:row>
      <xdr:rowOff>36756</xdr:rowOff>
    </xdr:from>
    <xdr:to>
      <xdr:col>2</xdr:col>
      <xdr:colOff>0</xdr:colOff>
      <xdr:row>1</xdr:row>
      <xdr:rowOff>132571</xdr:rowOff>
    </xdr:to>
    <xdr:pic>
      <xdr:nvPicPr>
        <xdr:cNvPr id="7" name="Picture 34">
          <a:hlinkClick xmlns:r="http://schemas.openxmlformats.org/officeDocument/2006/relationships" r:id="rId4"/>
          <a:extLst>
            <a:ext uri="{FF2B5EF4-FFF2-40B4-BE49-F238E27FC236}">
              <a16:creationId xmlns:a16="http://schemas.microsoft.com/office/drawing/2014/main" id="{6870972E-F1C8-487D-A606-56EFD0BCEA56}"/>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3"/>
        <a:stretch>
          <a:fillRect/>
        </a:stretch>
      </xdr:blipFill>
      <xdr:spPr>
        <a:xfrm rot="10800000" flipH="1">
          <a:off x="1819275" y="36756"/>
          <a:ext cx="0" cy="263455"/>
        </a:xfrm>
        <a:prstGeom prst="rect">
          <a:avLst/>
        </a:prstGeom>
      </xdr:spPr>
    </xdr:pic>
    <xdr:clientData/>
  </xdr:twoCellAnchor>
  <xdr:twoCellAnchor>
    <xdr:from>
      <xdr:col>1</xdr:col>
      <xdr:colOff>114300</xdr:colOff>
      <xdr:row>0</xdr:row>
      <xdr:rowOff>57150</xdr:rowOff>
    </xdr:from>
    <xdr:to>
      <xdr:col>1</xdr:col>
      <xdr:colOff>828675</xdr:colOff>
      <xdr:row>1</xdr:row>
      <xdr:rowOff>133350</xdr:rowOff>
    </xdr:to>
    <xdr:sp macro="" textlink="">
      <xdr:nvSpPr>
        <xdr:cNvPr id="21" name="Retângulo: Cantos Arredondados 20">
          <a:hlinkClick xmlns:r="http://schemas.openxmlformats.org/officeDocument/2006/relationships" r:id="rId5"/>
          <a:extLst>
            <a:ext uri="{FF2B5EF4-FFF2-40B4-BE49-F238E27FC236}">
              <a16:creationId xmlns:a16="http://schemas.microsoft.com/office/drawing/2014/main" id="{28C61C8A-95E5-4ECA-B213-177734B26501}"/>
            </a:ext>
          </a:extLst>
        </xdr:cNvPr>
        <xdr:cNvSpPr/>
      </xdr:nvSpPr>
      <xdr:spPr>
        <a:xfrm>
          <a:off x="695325" y="57150"/>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981075</xdr:colOff>
      <xdr:row>0</xdr:row>
      <xdr:rowOff>57150</xdr:rowOff>
    </xdr:from>
    <xdr:to>
      <xdr:col>2</xdr:col>
      <xdr:colOff>228600</xdr:colOff>
      <xdr:row>1</xdr:row>
      <xdr:rowOff>133350</xdr:rowOff>
    </xdr:to>
    <xdr:sp macro="" textlink="">
      <xdr:nvSpPr>
        <xdr:cNvPr id="22" name="Retângulo: Cantos Arredondados 21">
          <a:hlinkClick xmlns:r="http://schemas.openxmlformats.org/officeDocument/2006/relationships" r:id="rId6"/>
          <a:extLst>
            <a:ext uri="{FF2B5EF4-FFF2-40B4-BE49-F238E27FC236}">
              <a16:creationId xmlns:a16="http://schemas.microsoft.com/office/drawing/2014/main" id="{AEFB74C6-7841-4B2B-B47F-76585F683E43}"/>
            </a:ext>
          </a:extLst>
        </xdr:cNvPr>
        <xdr:cNvSpPr/>
      </xdr:nvSpPr>
      <xdr:spPr>
        <a:xfrm>
          <a:off x="1562100"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266700</xdr:colOff>
      <xdr:row>0</xdr:row>
      <xdr:rowOff>57150</xdr:rowOff>
    </xdr:from>
    <xdr:to>
      <xdr:col>2</xdr:col>
      <xdr:colOff>1552575</xdr:colOff>
      <xdr:row>1</xdr:row>
      <xdr:rowOff>133350</xdr:rowOff>
    </xdr:to>
    <xdr:sp macro="" textlink="">
      <xdr:nvSpPr>
        <xdr:cNvPr id="23" name="Retângulo: Cantos Arredondados 22">
          <a:hlinkClick xmlns:r="http://schemas.openxmlformats.org/officeDocument/2006/relationships" r:id="rId4"/>
          <a:extLst>
            <a:ext uri="{FF2B5EF4-FFF2-40B4-BE49-F238E27FC236}">
              <a16:creationId xmlns:a16="http://schemas.microsoft.com/office/drawing/2014/main" id="{0AEB0E56-D929-4520-9B91-D0636648C71B}"/>
            </a:ext>
          </a:extLst>
        </xdr:cNvPr>
        <xdr:cNvSpPr/>
      </xdr:nvSpPr>
      <xdr:spPr>
        <a:xfrm>
          <a:off x="2886075" y="57150"/>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1581150</xdr:colOff>
      <xdr:row>0</xdr:row>
      <xdr:rowOff>57150</xdr:rowOff>
    </xdr:from>
    <xdr:to>
      <xdr:col>2</xdr:col>
      <xdr:colOff>2943225</xdr:colOff>
      <xdr:row>1</xdr:row>
      <xdr:rowOff>133350</xdr:rowOff>
    </xdr:to>
    <xdr:sp macro="" textlink="">
      <xdr:nvSpPr>
        <xdr:cNvPr id="24" name="Retângulo: Cantos Arredondados 23">
          <a:hlinkClick xmlns:r="http://schemas.openxmlformats.org/officeDocument/2006/relationships" r:id="rId7"/>
          <a:extLst>
            <a:ext uri="{FF2B5EF4-FFF2-40B4-BE49-F238E27FC236}">
              <a16:creationId xmlns:a16="http://schemas.microsoft.com/office/drawing/2014/main" id="{B2C81258-0776-40F8-BE1D-2DA5EA08C9EA}"/>
            </a:ext>
          </a:extLst>
        </xdr:cNvPr>
        <xdr:cNvSpPr/>
      </xdr:nvSpPr>
      <xdr:spPr>
        <a:xfrm>
          <a:off x="4200525" y="57150"/>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2990850</xdr:colOff>
      <xdr:row>0</xdr:row>
      <xdr:rowOff>47625</xdr:rowOff>
    </xdr:from>
    <xdr:to>
      <xdr:col>2</xdr:col>
      <xdr:colOff>4352925</xdr:colOff>
      <xdr:row>1</xdr:row>
      <xdr:rowOff>123825</xdr:rowOff>
    </xdr:to>
    <xdr:sp macro="" textlink="">
      <xdr:nvSpPr>
        <xdr:cNvPr id="25" name="Retângulo: Cantos Arredondados 24">
          <a:hlinkClick xmlns:r="http://schemas.openxmlformats.org/officeDocument/2006/relationships" r:id="rId8"/>
          <a:extLst>
            <a:ext uri="{FF2B5EF4-FFF2-40B4-BE49-F238E27FC236}">
              <a16:creationId xmlns:a16="http://schemas.microsoft.com/office/drawing/2014/main" id="{DD3544BF-559B-41A0-8A55-ACF54B356BFA}"/>
            </a:ext>
          </a:extLst>
        </xdr:cNvPr>
        <xdr:cNvSpPr/>
      </xdr:nvSpPr>
      <xdr:spPr>
        <a:xfrm>
          <a:off x="5610225" y="47625"/>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4391025</xdr:colOff>
      <xdr:row>0</xdr:row>
      <xdr:rowOff>47625</xdr:rowOff>
    </xdr:from>
    <xdr:to>
      <xdr:col>3</xdr:col>
      <xdr:colOff>819150</xdr:colOff>
      <xdr:row>1</xdr:row>
      <xdr:rowOff>123825</xdr:rowOff>
    </xdr:to>
    <xdr:sp macro="" textlink="">
      <xdr:nvSpPr>
        <xdr:cNvPr id="26" name="Retângulo: Cantos Arredondados 25">
          <a:hlinkClick xmlns:r="http://schemas.openxmlformats.org/officeDocument/2006/relationships" r:id="rId9"/>
          <a:extLst>
            <a:ext uri="{FF2B5EF4-FFF2-40B4-BE49-F238E27FC236}">
              <a16:creationId xmlns:a16="http://schemas.microsoft.com/office/drawing/2014/main" id="{B9271BB0-76F5-4080-BFD4-7D30C17780B8}"/>
            </a:ext>
          </a:extLst>
        </xdr:cNvPr>
        <xdr:cNvSpPr/>
      </xdr:nvSpPr>
      <xdr:spPr>
        <a:xfrm>
          <a:off x="7010400" y="47625"/>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847725</xdr:colOff>
      <xdr:row>0</xdr:row>
      <xdr:rowOff>47625</xdr:rowOff>
    </xdr:from>
    <xdr:to>
      <xdr:col>3</xdr:col>
      <xdr:colOff>2028825</xdr:colOff>
      <xdr:row>1</xdr:row>
      <xdr:rowOff>123825</xdr:rowOff>
    </xdr:to>
    <xdr:sp macro="" textlink="">
      <xdr:nvSpPr>
        <xdr:cNvPr id="27" name="Retângulo: Cantos Arredondados 26">
          <a:hlinkClick xmlns:r="http://schemas.openxmlformats.org/officeDocument/2006/relationships" r:id="rId10"/>
          <a:extLst>
            <a:ext uri="{FF2B5EF4-FFF2-40B4-BE49-F238E27FC236}">
              <a16:creationId xmlns:a16="http://schemas.microsoft.com/office/drawing/2014/main" id="{4AF37963-B028-4534-B592-D1D34CD15001}"/>
            </a:ext>
          </a:extLst>
        </xdr:cNvPr>
        <xdr:cNvSpPr/>
      </xdr:nvSpPr>
      <xdr:spPr>
        <a:xfrm>
          <a:off x="8172450" y="47625"/>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4</xdr:col>
      <xdr:colOff>133350</xdr:colOff>
      <xdr:row>2</xdr:row>
      <xdr:rowOff>57150</xdr:rowOff>
    </xdr:from>
    <xdr:to>
      <xdr:col>4</xdr:col>
      <xdr:colOff>438150</xdr:colOff>
      <xdr:row>3</xdr:row>
      <xdr:rowOff>171450</xdr:rowOff>
    </xdr:to>
    <xdr:sp macro="" textlink="">
      <xdr:nvSpPr>
        <xdr:cNvPr id="28" name="Seta: para a Direita 27">
          <a:hlinkClick xmlns:r="http://schemas.openxmlformats.org/officeDocument/2006/relationships" r:id="rId11"/>
          <a:extLst>
            <a:ext uri="{FF2B5EF4-FFF2-40B4-BE49-F238E27FC236}">
              <a16:creationId xmlns:a16="http://schemas.microsoft.com/office/drawing/2014/main" id="{350D2933-FC7B-4F97-94F2-18C3AF51F845}"/>
            </a:ext>
          </a:extLst>
        </xdr:cNvPr>
        <xdr:cNvSpPr/>
      </xdr:nvSpPr>
      <xdr:spPr>
        <a:xfrm>
          <a:off x="9867900" y="400050"/>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2105025</xdr:colOff>
      <xdr:row>2</xdr:row>
      <xdr:rowOff>57149</xdr:rowOff>
    </xdr:from>
    <xdr:to>
      <xdr:col>3</xdr:col>
      <xdr:colOff>2400300</xdr:colOff>
      <xdr:row>3</xdr:row>
      <xdr:rowOff>171450</xdr:rowOff>
    </xdr:to>
    <xdr:sp macro="" textlink="">
      <xdr:nvSpPr>
        <xdr:cNvPr id="29" name="Seta: para a Esquerda 28">
          <a:hlinkClick xmlns:r="http://schemas.openxmlformats.org/officeDocument/2006/relationships" r:id="rId12"/>
          <a:extLst>
            <a:ext uri="{FF2B5EF4-FFF2-40B4-BE49-F238E27FC236}">
              <a16:creationId xmlns:a16="http://schemas.microsoft.com/office/drawing/2014/main" id="{FDA6E779-F617-4B54-B203-135DE6891A61}"/>
            </a:ext>
          </a:extLst>
        </xdr:cNvPr>
        <xdr:cNvSpPr/>
      </xdr:nvSpPr>
      <xdr:spPr>
        <a:xfrm>
          <a:off x="9429750" y="400049"/>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0</xdr:colOff>
      <xdr:row>0</xdr:row>
      <xdr:rowOff>38100</xdr:rowOff>
    </xdr:from>
    <xdr:to>
      <xdr:col>3</xdr:col>
      <xdr:colOff>0</xdr:colOff>
      <xdr:row>1</xdr:row>
      <xdr:rowOff>147885</xdr:rowOff>
    </xdr:to>
    <xdr:pic>
      <xdr:nvPicPr>
        <xdr:cNvPr id="12" name="Picture 33">
          <a:hlinkClick xmlns:r="http://schemas.openxmlformats.org/officeDocument/2006/relationships" r:id="rId1"/>
          <a:extLst>
            <a:ext uri="{FF2B5EF4-FFF2-40B4-BE49-F238E27FC236}">
              <a16:creationId xmlns:a16="http://schemas.microsoft.com/office/drawing/2014/main" id="{D1E8D992-BE87-4420-9891-55B331EEB2D1}"/>
            </a:ext>
            <a:ext uri="{147F2762-F138-4A5C-976F-8EAC2B608ADB}">
              <a16:predDERef xmlns:a16="http://schemas.microsoft.com/office/drawing/2014/main" pred="{5897D05C-AE4D-4491-A0C1-82A1EA80A11C}"/>
            </a:ext>
          </a:extLst>
        </xdr:cNvPr>
        <xdr:cNvPicPr preferRelativeResize="0">
          <a:picLocks/>
        </xdr:cNvPicPr>
      </xdr:nvPicPr>
      <xdr:blipFill>
        <a:blip xmlns:r="http://schemas.openxmlformats.org/officeDocument/2006/relationships" r:embed="rId2"/>
        <a:stretch>
          <a:fillRect/>
        </a:stretch>
      </xdr:blipFill>
      <xdr:spPr>
        <a:xfrm flipH="1">
          <a:off x="2619375" y="38100"/>
          <a:ext cx="0" cy="260280"/>
        </a:xfrm>
        <a:prstGeom prst="rect">
          <a:avLst/>
        </a:prstGeom>
      </xdr:spPr>
    </xdr:pic>
    <xdr:clientData/>
  </xdr:twoCellAnchor>
  <xdr:twoCellAnchor editAs="oneCell">
    <xdr:from>
      <xdr:col>3</xdr:col>
      <xdr:colOff>0</xdr:colOff>
      <xdr:row>0</xdr:row>
      <xdr:rowOff>36756</xdr:rowOff>
    </xdr:from>
    <xdr:to>
      <xdr:col>3</xdr:col>
      <xdr:colOff>0</xdr:colOff>
      <xdr:row>1</xdr:row>
      <xdr:rowOff>147811</xdr:rowOff>
    </xdr:to>
    <xdr:pic>
      <xdr:nvPicPr>
        <xdr:cNvPr id="13" name="Picture 34">
          <a:hlinkClick xmlns:r="http://schemas.openxmlformats.org/officeDocument/2006/relationships" r:id="rId3"/>
          <a:extLst>
            <a:ext uri="{FF2B5EF4-FFF2-40B4-BE49-F238E27FC236}">
              <a16:creationId xmlns:a16="http://schemas.microsoft.com/office/drawing/2014/main" id="{5CEEB455-B94F-48EC-A9F6-A0B6D6BAF556}"/>
            </a:ext>
            <a:ext uri="{147F2762-F138-4A5C-976F-8EAC2B608ADB}">
              <a16:predDERef xmlns:a16="http://schemas.microsoft.com/office/drawing/2014/main" pred="{00000000-0008-0000-0100-00000C000000}"/>
            </a:ext>
          </a:extLst>
        </xdr:cNvPr>
        <xdr:cNvPicPr preferRelativeResize="0">
          <a:picLocks/>
        </xdr:cNvPicPr>
      </xdr:nvPicPr>
      <xdr:blipFill>
        <a:blip xmlns:r="http://schemas.openxmlformats.org/officeDocument/2006/relationships" r:embed="rId2"/>
        <a:stretch>
          <a:fillRect/>
        </a:stretch>
      </xdr:blipFill>
      <xdr:spPr>
        <a:xfrm rot="10800000" flipH="1">
          <a:off x="2619375" y="36756"/>
          <a:ext cx="0" cy="263455"/>
        </a:xfrm>
        <a:prstGeom prst="rect">
          <a:avLst/>
        </a:prstGeom>
      </xdr:spPr>
    </xdr:pic>
    <xdr:clientData/>
  </xdr:twoCellAnchor>
  <xdr:twoCellAnchor editAs="oneCell">
    <xdr:from>
      <xdr:col>0</xdr:col>
      <xdr:colOff>201930</xdr:colOff>
      <xdr:row>2</xdr:row>
      <xdr:rowOff>49530</xdr:rowOff>
    </xdr:from>
    <xdr:to>
      <xdr:col>2</xdr:col>
      <xdr:colOff>1024043</xdr:colOff>
      <xdr:row>6</xdr:row>
      <xdr:rowOff>148889</xdr:rowOff>
    </xdr:to>
    <xdr:pic>
      <xdr:nvPicPr>
        <xdr:cNvPr id="14" name="Imagem 13" descr="Nexa - Votorantim - Relatório Anual 2021">
          <a:extLst>
            <a:ext uri="{FF2B5EF4-FFF2-40B4-BE49-F238E27FC236}">
              <a16:creationId xmlns:a16="http://schemas.microsoft.com/office/drawing/2014/main" id="{111E5ECA-CE9A-491C-AECC-8F5CEA81A54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01930" y="392430"/>
          <a:ext cx="2788920" cy="800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176318</xdr:colOff>
      <xdr:row>30</xdr:row>
      <xdr:rowOff>63923</xdr:rowOff>
    </xdr:from>
    <xdr:to>
      <xdr:col>11</xdr:col>
      <xdr:colOff>1159298</xdr:colOff>
      <xdr:row>48</xdr:row>
      <xdr:rowOff>158750</xdr:rowOff>
    </xdr:to>
    <xdr:graphicFrame macro="">
      <xdr:nvGraphicFramePr>
        <xdr:cNvPr id="3" name="Gráfico 2">
          <a:extLst>
            <a:ext uri="{FF2B5EF4-FFF2-40B4-BE49-F238E27FC236}">
              <a16:creationId xmlns:a16="http://schemas.microsoft.com/office/drawing/2014/main" id="{752D9FB0-FE95-499E-2CE4-B7B916BD4F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765809</xdr:colOff>
      <xdr:row>90</xdr:row>
      <xdr:rowOff>102871</xdr:rowOff>
    </xdr:from>
    <xdr:to>
      <xdr:col>8</xdr:col>
      <xdr:colOff>1112519</xdr:colOff>
      <xdr:row>106</xdr:row>
      <xdr:rowOff>211456</xdr:rowOff>
    </xdr:to>
    <xdr:graphicFrame macro="">
      <xdr:nvGraphicFramePr>
        <xdr:cNvPr id="15" name="Gráfico 14">
          <a:extLst>
            <a:ext uri="{FF2B5EF4-FFF2-40B4-BE49-F238E27FC236}">
              <a16:creationId xmlns:a16="http://schemas.microsoft.com/office/drawing/2014/main" id="{13D17A36-1B55-7393-0460-442DC6A45FD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19050</xdr:colOff>
      <xdr:row>90</xdr:row>
      <xdr:rowOff>95250</xdr:rowOff>
    </xdr:from>
    <xdr:to>
      <xdr:col>5</xdr:col>
      <xdr:colOff>733425</xdr:colOff>
      <xdr:row>106</xdr:row>
      <xdr:rowOff>209550</xdr:rowOff>
    </xdr:to>
    <xdr:graphicFrame macro="">
      <xdr:nvGraphicFramePr>
        <xdr:cNvPr id="16" name="Gráfico 15">
          <a:extLst>
            <a:ext uri="{FF2B5EF4-FFF2-40B4-BE49-F238E27FC236}">
              <a16:creationId xmlns:a16="http://schemas.microsoft.com/office/drawing/2014/main" id="{66E3195F-A24F-476A-A6CF-1D3997E182F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1143002</xdr:colOff>
      <xdr:row>90</xdr:row>
      <xdr:rowOff>95249</xdr:rowOff>
    </xdr:from>
    <xdr:to>
      <xdr:col>15</xdr:col>
      <xdr:colOff>581026</xdr:colOff>
      <xdr:row>106</xdr:row>
      <xdr:rowOff>200025</xdr:rowOff>
    </xdr:to>
    <xdr:graphicFrame macro="">
      <xdr:nvGraphicFramePr>
        <xdr:cNvPr id="17" name="Gráfico 16">
          <a:extLst>
            <a:ext uri="{FF2B5EF4-FFF2-40B4-BE49-F238E27FC236}">
              <a16:creationId xmlns:a16="http://schemas.microsoft.com/office/drawing/2014/main" id="{DB8277FC-9E17-DD5B-6969-7D036D9B27C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0</xdr:colOff>
      <xdr:row>146</xdr:row>
      <xdr:rowOff>21906</xdr:rowOff>
    </xdr:from>
    <xdr:to>
      <xdr:col>15</xdr:col>
      <xdr:colOff>502920</xdr:colOff>
      <xdr:row>155</xdr:row>
      <xdr:rowOff>0</xdr:rowOff>
    </xdr:to>
    <xdr:graphicFrame macro="">
      <xdr:nvGraphicFramePr>
        <xdr:cNvPr id="20" name="Gráfico 19">
          <a:extLst>
            <a:ext uri="{FF2B5EF4-FFF2-40B4-BE49-F238E27FC236}">
              <a16:creationId xmlns:a16="http://schemas.microsoft.com/office/drawing/2014/main" id="{34CA4BA4-9F32-A33A-7CF2-24486247C1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xdr:col>
      <xdr:colOff>0</xdr:colOff>
      <xdr:row>154</xdr:row>
      <xdr:rowOff>891540</xdr:rowOff>
    </xdr:from>
    <xdr:to>
      <xdr:col>15</xdr:col>
      <xdr:colOff>504825</xdr:colOff>
      <xdr:row>161</xdr:row>
      <xdr:rowOff>885825</xdr:rowOff>
    </xdr:to>
    <xdr:graphicFrame macro="">
      <xdr:nvGraphicFramePr>
        <xdr:cNvPr id="21" name="Gráfico 20">
          <a:extLst>
            <a:ext uri="{FF2B5EF4-FFF2-40B4-BE49-F238E27FC236}">
              <a16:creationId xmlns:a16="http://schemas.microsoft.com/office/drawing/2014/main" id="{F99C359E-C55D-60C5-7407-03B2400EAD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9</xdr:col>
      <xdr:colOff>20956</xdr:colOff>
      <xdr:row>167</xdr:row>
      <xdr:rowOff>244793</xdr:rowOff>
    </xdr:from>
    <xdr:to>
      <xdr:col>16</xdr:col>
      <xdr:colOff>0</xdr:colOff>
      <xdr:row>173</xdr:row>
      <xdr:rowOff>161925</xdr:rowOff>
    </xdr:to>
    <xdr:graphicFrame macro="">
      <xdr:nvGraphicFramePr>
        <xdr:cNvPr id="22" name="Gráfico 21">
          <a:extLst>
            <a:ext uri="{FF2B5EF4-FFF2-40B4-BE49-F238E27FC236}">
              <a16:creationId xmlns:a16="http://schemas.microsoft.com/office/drawing/2014/main" id="{2C2F32BC-15B1-48AE-9DA0-0826BEC9AB6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9</xdr:col>
      <xdr:colOff>19050</xdr:colOff>
      <xdr:row>173</xdr:row>
      <xdr:rowOff>152399</xdr:rowOff>
    </xdr:from>
    <xdr:to>
      <xdr:col>16</xdr:col>
      <xdr:colOff>0</xdr:colOff>
      <xdr:row>180</xdr:row>
      <xdr:rowOff>57149</xdr:rowOff>
    </xdr:to>
    <xdr:graphicFrame macro="">
      <xdr:nvGraphicFramePr>
        <xdr:cNvPr id="23" name="Gráfico 22">
          <a:extLst>
            <a:ext uri="{FF2B5EF4-FFF2-40B4-BE49-F238E27FC236}">
              <a16:creationId xmlns:a16="http://schemas.microsoft.com/office/drawing/2014/main" id="{19CB16FC-E31B-466D-98AB-B4360873A3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84244</xdr:colOff>
      <xdr:row>205</xdr:row>
      <xdr:rowOff>42334</xdr:rowOff>
    </xdr:from>
    <xdr:to>
      <xdr:col>15</xdr:col>
      <xdr:colOff>476250</xdr:colOff>
      <xdr:row>215</xdr:row>
      <xdr:rowOff>32174</xdr:rowOff>
    </xdr:to>
    <xdr:graphicFrame macro="">
      <xdr:nvGraphicFramePr>
        <xdr:cNvPr id="2" name="Gráfico 1">
          <a:extLst>
            <a:ext uri="{FF2B5EF4-FFF2-40B4-BE49-F238E27FC236}">
              <a16:creationId xmlns:a16="http://schemas.microsoft.com/office/drawing/2014/main" id="{4B6F222C-DFC7-4DB1-998B-4C38524149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9</xdr:col>
      <xdr:colOff>0</xdr:colOff>
      <xdr:row>233</xdr:row>
      <xdr:rowOff>1</xdr:rowOff>
    </xdr:from>
    <xdr:to>
      <xdr:col>15</xdr:col>
      <xdr:colOff>552450</xdr:colOff>
      <xdr:row>240</xdr:row>
      <xdr:rowOff>148167</xdr:rowOff>
    </xdr:to>
    <xdr:graphicFrame macro="">
      <xdr:nvGraphicFramePr>
        <xdr:cNvPr id="6" name="Gráfico 5">
          <a:extLst>
            <a:ext uri="{FF2B5EF4-FFF2-40B4-BE49-F238E27FC236}">
              <a16:creationId xmlns:a16="http://schemas.microsoft.com/office/drawing/2014/main" id="{42214001-0C10-4C38-9952-7C2AB6559F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8</xdr:col>
      <xdr:colOff>21166</xdr:colOff>
      <xdr:row>398</xdr:row>
      <xdr:rowOff>30691</xdr:rowOff>
    </xdr:from>
    <xdr:to>
      <xdr:col>14</xdr:col>
      <xdr:colOff>0</xdr:colOff>
      <xdr:row>409</xdr:row>
      <xdr:rowOff>148167</xdr:rowOff>
    </xdr:to>
    <xdr:graphicFrame macro="">
      <xdr:nvGraphicFramePr>
        <xdr:cNvPr id="11" name="Gráfico 10">
          <a:extLst>
            <a:ext uri="{FF2B5EF4-FFF2-40B4-BE49-F238E27FC236}">
              <a16:creationId xmlns:a16="http://schemas.microsoft.com/office/drawing/2014/main" id="{E8B7E713-BABF-74B5-138D-AC3BFC279C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8</xdr:col>
      <xdr:colOff>21166</xdr:colOff>
      <xdr:row>409</xdr:row>
      <xdr:rowOff>136525</xdr:rowOff>
    </xdr:from>
    <xdr:to>
      <xdr:col>14</xdr:col>
      <xdr:colOff>0</xdr:colOff>
      <xdr:row>416</xdr:row>
      <xdr:rowOff>63500</xdr:rowOff>
    </xdr:to>
    <xdr:graphicFrame macro="">
      <xdr:nvGraphicFramePr>
        <xdr:cNvPr id="19" name="Gráfico 18">
          <a:extLst>
            <a:ext uri="{FF2B5EF4-FFF2-40B4-BE49-F238E27FC236}">
              <a16:creationId xmlns:a16="http://schemas.microsoft.com/office/drawing/2014/main" id="{7FD562CD-29EA-90DD-0B29-8F1CED03B1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16</xdr:col>
      <xdr:colOff>358588</xdr:colOff>
      <xdr:row>457</xdr:row>
      <xdr:rowOff>165847</xdr:rowOff>
    </xdr:from>
    <xdr:to>
      <xdr:col>17</xdr:col>
      <xdr:colOff>158222</xdr:colOff>
      <xdr:row>459</xdr:row>
      <xdr:rowOff>202114</xdr:rowOff>
    </xdr:to>
    <xdr:sp macro="" textlink="">
      <xdr:nvSpPr>
        <xdr:cNvPr id="24" name="Seta em curva para cima 18">
          <a:hlinkClick xmlns:r="http://schemas.openxmlformats.org/officeDocument/2006/relationships" r:id="rId17"/>
          <a:extLst>
            <a:ext uri="{FF2B5EF4-FFF2-40B4-BE49-F238E27FC236}">
              <a16:creationId xmlns:a16="http://schemas.microsoft.com/office/drawing/2014/main" id="{3AE4B457-AFC8-48A8-82F6-1E1A62A90248}"/>
            </a:ext>
          </a:extLst>
        </xdr:cNvPr>
        <xdr:cNvSpPr/>
      </xdr:nvSpPr>
      <xdr:spPr>
        <a:xfrm rot="16200000">
          <a:off x="14827809" y="203201"/>
          <a:ext cx="464892" cy="390184"/>
        </a:xfrm>
        <a:prstGeom prst="curvedUpArrow">
          <a:avLst>
            <a:gd name="adj1" fmla="val 26309"/>
            <a:gd name="adj2" fmla="val 95522"/>
            <a:gd name="adj3" fmla="val 52174"/>
          </a:avLst>
        </a:prstGeom>
        <a:solidFill>
          <a:srgbClr val="FF5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pt-BR" sz="1200" b="1">
            <a:latin typeface="Verdana Regular"/>
          </a:endParaRPr>
        </a:p>
      </xdr:txBody>
    </xdr:sp>
    <xdr:clientData/>
  </xdr:twoCellAnchor>
  <xdr:twoCellAnchor>
    <xdr:from>
      <xdr:col>1</xdr:col>
      <xdr:colOff>179917</xdr:colOff>
      <xdr:row>0</xdr:row>
      <xdr:rowOff>51858</xdr:rowOff>
    </xdr:from>
    <xdr:to>
      <xdr:col>1</xdr:col>
      <xdr:colOff>894292</xdr:colOff>
      <xdr:row>1</xdr:row>
      <xdr:rowOff>130175</xdr:rowOff>
    </xdr:to>
    <xdr:sp macro="" textlink="">
      <xdr:nvSpPr>
        <xdr:cNvPr id="4" name="Retângulo: Cantos Arredondados 3">
          <a:hlinkClick xmlns:r="http://schemas.openxmlformats.org/officeDocument/2006/relationships" r:id="rId18"/>
          <a:extLst>
            <a:ext uri="{FF2B5EF4-FFF2-40B4-BE49-F238E27FC236}">
              <a16:creationId xmlns:a16="http://schemas.microsoft.com/office/drawing/2014/main" id="{34703E73-41CA-46C9-84D0-6E4B237F2FDF}"/>
            </a:ext>
          </a:extLst>
        </xdr:cNvPr>
        <xdr:cNvSpPr/>
      </xdr:nvSpPr>
      <xdr:spPr>
        <a:xfrm>
          <a:off x="433917" y="51858"/>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1046692</xdr:colOff>
      <xdr:row>0</xdr:row>
      <xdr:rowOff>51858</xdr:rowOff>
    </xdr:from>
    <xdr:to>
      <xdr:col>2</xdr:col>
      <xdr:colOff>649817</xdr:colOff>
      <xdr:row>1</xdr:row>
      <xdr:rowOff>130175</xdr:rowOff>
    </xdr:to>
    <xdr:sp macro="" textlink="">
      <xdr:nvSpPr>
        <xdr:cNvPr id="5" name="Retângulo: Cantos Arredondados 4">
          <a:hlinkClick xmlns:r="http://schemas.openxmlformats.org/officeDocument/2006/relationships" r:id="rId19"/>
          <a:extLst>
            <a:ext uri="{FF2B5EF4-FFF2-40B4-BE49-F238E27FC236}">
              <a16:creationId xmlns:a16="http://schemas.microsoft.com/office/drawing/2014/main" id="{FD964289-65B0-4813-8F54-468581DD7FB7}"/>
            </a:ext>
          </a:extLst>
        </xdr:cNvPr>
        <xdr:cNvSpPr/>
      </xdr:nvSpPr>
      <xdr:spPr>
        <a:xfrm>
          <a:off x="1300692" y="51858"/>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687917</xdr:colOff>
      <xdr:row>0</xdr:row>
      <xdr:rowOff>51858</xdr:rowOff>
    </xdr:from>
    <xdr:to>
      <xdr:col>3</xdr:col>
      <xdr:colOff>566209</xdr:colOff>
      <xdr:row>1</xdr:row>
      <xdr:rowOff>130175</xdr:rowOff>
    </xdr:to>
    <xdr:sp macro="" textlink="">
      <xdr:nvSpPr>
        <xdr:cNvPr id="7" name="Retângulo: Cantos Arredondados 6">
          <a:hlinkClick xmlns:r="http://schemas.openxmlformats.org/officeDocument/2006/relationships" r:id="rId3"/>
          <a:extLst>
            <a:ext uri="{FF2B5EF4-FFF2-40B4-BE49-F238E27FC236}">
              <a16:creationId xmlns:a16="http://schemas.microsoft.com/office/drawing/2014/main" id="{AD259F93-391B-49A1-A64D-8BAA3CD50889}"/>
            </a:ext>
          </a:extLst>
        </xdr:cNvPr>
        <xdr:cNvSpPr/>
      </xdr:nvSpPr>
      <xdr:spPr>
        <a:xfrm>
          <a:off x="2624667" y="51858"/>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3</xdr:col>
      <xdr:colOff>594784</xdr:colOff>
      <xdr:row>0</xdr:row>
      <xdr:rowOff>51858</xdr:rowOff>
    </xdr:from>
    <xdr:to>
      <xdr:col>4</xdr:col>
      <xdr:colOff>422275</xdr:colOff>
      <xdr:row>1</xdr:row>
      <xdr:rowOff>130175</xdr:rowOff>
    </xdr:to>
    <xdr:sp macro="" textlink="">
      <xdr:nvSpPr>
        <xdr:cNvPr id="8" name="Retângulo: Cantos Arredondados 7">
          <a:hlinkClick xmlns:r="http://schemas.openxmlformats.org/officeDocument/2006/relationships" r:id="rId20"/>
          <a:extLst>
            <a:ext uri="{FF2B5EF4-FFF2-40B4-BE49-F238E27FC236}">
              <a16:creationId xmlns:a16="http://schemas.microsoft.com/office/drawing/2014/main" id="{4417164B-89DC-4D5D-A4A9-E42BB0D2A328}"/>
            </a:ext>
          </a:extLst>
        </xdr:cNvPr>
        <xdr:cNvSpPr/>
      </xdr:nvSpPr>
      <xdr:spPr>
        <a:xfrm>
          <a:off x="3939117" y="51858"/>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4</xdr:col>
      <xdr:colOff>469900</xdr:colOff>
      <xdr:row>0</xdr:row>
      <xdr:rowOff>42333</xdr:rowOff>
    </xdr:from>
    <xdr:to>
      <xdr:col>5</xdr:col>
      <xdr:colOff>561975</xdr:colOff>
      <xdr:row>1</xdr:row>
      <xdr:rowOff>120650</xdr:rowOff>
    </xdr:to>
    <xdr:sp macro="" textlink="">
      <xdr:nvSpPr>
        <xdr:cNvPr id="9" name="Retângulo: Cantos Arredondados 8">
          <a:hlinkClick xmlns:r="http://schemas.openxmlformats.org/officeDocument/2006/relationships" r:id="rId21"/>
          <a:extLst>
            <a:ext uri="{FF2B5EF4-FFF2-40B4-BE49-F238E27FC236}">
              <a16:creationId xmlns:a16="http://schemas.microsoft.com/office/drawing/2014/main" id="{9F1324F2-BD02-4296-82C9-44A13FAE0E2C}"/>
            </a:ext>
          </a:extLst>
        </xdr:cNvPr>
        <xdr:cNvSpPr/>
      </xdr:nvSpPr>
      <xdr:spPr>
        <a:xfrm>
          <a:off x="5348817" y="42333"/>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5</xdr:col>
      <xdr:colOff>600075</xdr:colOff>
      <xdr:row>0</xdr:row>
      <xdr:rowOff>42333</xdr:rowOff>
    </xdr:from>
    <xdr:to>
      <xdr:col>6</xdr:col>
      <xdr:colOff>209550</xdr:colOff>
      <xdr:row>1</xdr:row>
      <xdr:rowOff>120650</xdr:rowOff>
    </xdr:to>
    <xdr:sp macro="" textlink="">
      <xdr:nvSpPr>
        <xdr:cNvPr id="10" name="Retângulo: Cantos Arredondados 9">
          <a:hlinkClick xmlns:r="http://schemas.openxmlformats.org/officeDocument/2006/relationships" r:id="rId22"/>
          <a:extLst>
            <a:ext uri="{FF2B5EF4-FFF2-40B4-BE49-F238E27FC236}">
              <a16:creationId xmlns:a16="http://schemas.microsoft.com/office/drawing/2014/main" id="{20BCECB1-AC32-4A09-9115-A10574B0E016}"/>
            </a:ext>
          </a:extLst>
        </xdr:cNvPr>
        <xdr:cNvSpPr/>
      </xdr:nvSpPr>
      <xdr:spPr>
        <a:xfrm>
          <a:off x="6748992" y="42333"/>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6</xdr:col>
      <xdr:colOff>238125</xdr:colOff>
      <xdr:row>0</xdr:row>
      <xdr:rowOff>42333</xdr:rowOff>
    </xdr:from>
    <xdr:to>
      <xdr:col>7</xdr:col>
      <xdr:colOff>128059</xdr:colOff>
      <xdr:row>1</xdr:row>
      <xdr:rowOff>120650</xdr:rowOff>
    </xdr:to>
    <xdr:sp macro="" textlink="">
      <xdr:nvSpPr>
        <xdr:cNvPr id="18" name="Retângulo: Cantos Arredondados 17">
          <a:hlinkClick xmlns:r="http://schemas.openxmlformats.org/officeDocument/2006/relationships" r:id="rId23"/>
          <a:extLst>
            <a:ext uri="{FF2B5EF4-FFF2-40B4-BE49-F238E27FC236}">
              <a16:creationId xmlns:a16="http://schemas.microsoft.com/office/drawing/2014/main" id="{9639DCFF-A40C-45D9-BF57-60F211B60059}"/>
            </a:ext>
          </a:extLst>
        </xdr:cNvPr>
        <xdr:cNvSpPr/>
      </xdr:nvSpPr>
      <xdr:spPr>
        <a:xfrm>
          <a:off x="7911042" y="42333"/>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15</xdr:col>
      <xdr:colOff>61384</xdr:colOff>
      <xdr:row>2</xdr:row>
      <xdr:rowOff>123296</xdr:rowOff>
    </xdr:from>
    <xdr:to>
      <xdr:col>15</xdr:col>
      <xdr:colOff>366184</xdr:colOff>
      <xdr:row>4</xdr:row>
      <xdr:rowOff>58738</xdr:rowOff>
    </xdr:to>
    <xdr:sp macro="" textlink="">
      <xdr:nvSpPr>
        <xdr:cNvPr id="25" name="Seta: para a Direita 24">
          <a:hlinkClick xmlns:r="http://schemas.openxmlformats.org/officeDocument/2006/relationships" r:id="rId22"/>
          <a:extLst>
            <a:ext uri="{FF2B5EF4-FFF2-40B4-BE49-F238E27FC236}">
              <a16:creationId xmlns:a16="http://schemas.microsoft.com/office/drawing/2014/main" id="{F185A2CB-8519-412F-A21B-7C8AD979EF1C}"/>
            </a:ext>
          </a:extLst>
        </xdr:cNvPr>
        <xdr:cNvSpPr/>
      </xdr:nvSpPr>
      <xdr:spPr>
        <a:xfrm>
          <a:off x="18994967" y="461963"/>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14</xdr:col>
      <xdr:colOff>550333</xdr:colOff>
      <xdr:row>2</xdr:row>
      <xdr:rowOff>123295</xdr:rowOff>
    </xdr:from>
    <xdr:to>
      <xdr:col>14</xdr:col>
      <xdr:colOff>845608</xdr:colOff>
      <xdr:row>4</xdr:row>
      <xdr:rowOff>58738</xdr:rowOff>
    </xdr:to>
    <xdr:sp macro="" textlink="">
      <xdr:nvSpPr>
        <xdr:cNvPr id="26" name="Seta: para a Esquerda 25">
          <a:hlinkClick xmlns:r="http://schemas.openxmlformats.org/officeDocument/2006/relationships" r:id="rId21"/>
          <a:extLst>
            <a:ext uri="{FF2B5EF4-FFF2-40B4-BE49-F238E27FC236}">
              <a16:creationId xmlns:a16="http://schemas.microsoft.com/office/drawing/2014/main" id="{6A4DFB45-A527-4FB3-A74A-06E5B54707F1}"/>
            </a:ext>
          </a:extLst>
        </xdr:cNvPr>
        <xdr:cNvSpPr/>
      </xdr:nvSpPr>
      <xdr:spPr>
        <a:xfrm>
          <a:off x="18573750" y="461962"/>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15240</xdr:colOff>
      <xdr:row>2</xdr:row>
      <xdr:rowOff>45720</xdr:rowOff>
    </xdr:from>
    <xdr:to>
      <xdr:col>2</xdr:col>
      <xdr:colOff>120015</xdr:colOff>
      <xdr:row>6</xdr:row>
      <xdr:rowOff>101264</xdr:rowOff>
    </xdr:to>
    <xdr:pic>
      <xdr:nvPicPr>
        <xdr:cNvPr id="6" name="Imagem 5" descr="Nexa - Votorantim - Relatório Anual 2021">
          <a:extLst>
            <a:ext uri="{FF2B5EF4-FFF2-40B4-BE49-F238E27FC236}">
              <a16:creationId xmlns:a16="http://schemas.microsoft.com/office/drawing/2014/main" id="{CC7DA51B-FDB4-4B50-9AFC-3DFF349D482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 y="396240"/>
          <a:ext cx="2796540" cy="7832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76200</xdr:colOff>
      <xdr:row>0</xdr:row>
      <xdr:rowOff>47625</xdr:rowOff>
    </xdr:from>
    <xdr:to>
      <xdr:col>1</xdr:col>
      <xdr:colOff>790575</xdr:colOff>
      <xdr:row>1</xdr:row>
      <xdr:rowOff>123825</xdr:rowOff>
    </xdr:to>
    <xdr:sp macro="" textlink="">
      <xdr:nvSpPr>
        <xdr:cNvPr id="2" name="Retângulo: Cantos Arredondados 1">
          <a:hlinkClick xmlns:r="http://schemas.openxmlformats.org/officeDocument/2006/relationships" r:id="rId2"/>
          <a:extLst>
            <a:ext uri="{FF2B5EF4-FFF2-40B4-BE49-F238E27FC236}">
              <a16:creationId xmlns:a16="http://schemas.microsoft.com/office/drawing/2014/main" id="{F721CA42-15E4-4C91-8914-3F081AD37135}"/>
            </a:ext>
          </a:extLst>
        </xdr:cNvPr>
        <xdr:cNvSpPr/>
      </xdr:nvSpPr>
      <xdr:spPr>
        <a:xfrm>
          <a:off x="657225" y="47625"/>
          <a:ext cx="714375" cy="247650"/>
        </a:xfrm>
        <a:prstGeom prst="roundRect">
          <a:avLst/>
        </a:prstGeom>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Início</a:t>
          </a:r>
        </a:p>
      </xdr:txBody>
    </xdr:sp>
    <xdr:clientData/>
  </xdr:twoCellAnchor>
  <xdr:twoCellAnchor>
    <xdr:from>
      <xdr:col>1</xdr:col>
      <xdr:colOff>942975</xdr:colOff>
      <xdr:row>0</xdr:row>
      <xdr:rowOff>47625</xdr:rowOff>
    </xdr:from>
    <xdr:to>
      <xdr:col>2</xdr:col>
      <xdr:colOff>190500</xdr:colOff>
      <xdr:row>1</xdr:row>
      <xdr:rowOff>123825</xdr:rowOff>
    </xdr:to>
    <xdr:sp macro="" textlink="">
      <xdr:nvSpPr>
        <xdr:cNvPr id="3" name="Retângulo: Cantos Arredondados 2">
          <a:hlinkClick xmlns:r="http://schemas.openxmlformats.org/officeDocument/2006/relationships" r:id="rId3"/>
          <a:extLst>
            <a:ext uri="{FF2B5EF4-FFF2-40B4-BE49-F238E27FC236}">
              <a16:creationId xmlns:a16="http://schemas.microsoft.com/office/drawing/2014/main" id="{AC6BCB58-6818-4677-A86A-0853B15C353C}"/>
            </a:ext>
          </a:extLst>
        </xdr:cNvPr>
        <xdr:cNvSpPr/>
      </xdr:nvSpPr>
      <xdr:spPr>
        <a:xfrm>
          <a:off x="1524000"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Orientações</a:t>
          </a:r>
        </a:p>
      </xdr:txBody>
    </xdr:sp>
    <xdr:clientData/>
  </xdr:twoCellAnchor>
  <xdr:twoCellAnchor>
    <xdr:from>
      <xdr:col>2</xdr:col>
      <xdr:colOff>228600</xdr:colOff>
      <xdr:row>0</xdr:row>
      <xdr:rowOff>47625</xdr:rowOff>
    </xdr:from>
    <xdr:to>
      <xdr:col>2</xdr:col>
      <xdr:colOff>1514475</xdr:colOff>
      <xdr:row>1</xdr:row>
      <xdr:rowOff>123825</xdr:rowOff>
    </xdr:to>
    <xdr:sp macro="" textlink="">
      <xdr:nvSpPr>
        <xdr:cNvPr id="4" name="Retângulo: Cantos Arredondados 3">
          <a:hlinkClick xmlns:r="http://schemas.openxmlformats.org/officeDocument/2006/relationships" r:id="rId4"/>
          <a:extLst>
            <a:ext uri="{FF2B5EF4-FFF2-40B4-BE49-F238E27FC236}">
              <a16:creationId xmlns:a16="http://schemas.microsoft.com/office/drawing/2014/main" id="{165AB357-C6D6-4AC5-ACE6-BCD419FA2666}"/>
            </a:ext>
          </a:extLst>
        </xdr:cNvPr>
        <xdr:cNvSpPr/>
      </xdr:nvSpPr>
      <xdr:spPr>
        <a:xfrm>
          <a:off x="2847975" y="47625"/>
          <a:ext cx="12858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Referências</a:t>
          </a:r>
        </a:p>
      </xdr:txBody>
    </xdr:sp>
    <xdr:clientData/>
  </xdr:twoCellAnchor>
  <xdr:twoCellAnchor>
    <xdr:from>
      <xdr:col>2</xdr:col>
      <xdr:colOff>1543050</xdr:colOff>
      <xdr:row>0</xdr:row>
      <xdr:rowOff>47625</xdr:rowOff>
    </xdr:from>
    <xdr:to>
      <xdr:col>2</xdr:col>
      <xdr:colOff>2905125</xdr:colOff>
      <xdr:row>1</xdr:row>
      <xdr:rowOff>123825</xdr:rowOff>
    </xdr:to>
    <xdr:sp macro="" textlink="">
      <xdr:nvSpPr>
        <xdr:cNvPr id="5" name="Retângulo: Cantos Arredondados 4">
          <a:hlinkClick xmlns:r="http://schemas.openxmlformats.org/officeDocument/2006/relationships" r:id="rId5"/>
          <a:extLst>
            <a:ext uri="{FF2B5EF4-FFF2-40B4-BE49-F238E27FC236}">
              <a16:creationId xmlns:a16="http://schemas.microsoft.com/office/drawing/2014/main" id="{58FF1E99-3E21-4412-A7FA-B7DAFA289449}"/>
            </a:ext>
          </a:extLst>
        </xdr:cNvPr>
        <xdr:cNvSpPr/>
      </xdr:nvSpPr>
      <xdr:spPr>
        <a:xfrm>
          <a:off x="4162425" y="47625"/>
          <a:ext cx="1362075" cy="247650"/>
        </a:xfrm>
        <a:prstGeom prst="roundRect">
          <a:avLst/>
        </a:prstGeom>
        <a:solidFill>
          <a:schemeClr val="tx1">
            <a:lumMod val="50000"/>
            <a:lumOff val="50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Compromissos</a:t>
          </a:r>
        </a:p>
      </xdr:txBody>
    </xdr:sp>
    <xdr:clientData/>
  </xdr:twoCellAnchor>
  <xdr:twoCellAnchor>
    <xdr:from>
      <xdr:col>2</xdr:col>
      <xdr:colOff>2952750</xdr:colOff>
      <xdr:row>0</xdr:row>
      <xdr:rowOff>38100</xdr:rowOff>
    </xdr:from>
    <xdr:to>
      <xdr:col>2</xdr:col>
      <xdr:colOff>4314825</xdr:colOff>
      <xdr:row>1</xdr:row>
      <xdr:rowOff>114300</xdr:rowOff>
    </xdr:to>
    <xdr:sp macro="" textlink="">
      <xdr:nvSpPr>
        <xdr:cNvPr id="7" name="Retângulo: Cantos Arredondados 6">
          <a:hlinkClick xmlns:r="http://schemas.openxmlformats.org/officeDocument/2006/relationships" r:id="rId6"/>
          <a:extLst>
            <a:ext uri="{FF2B5EF4-FFF2-40B4-BE49-F238E27FC236}">
              <a16:creationId xmlns:a16="http://schemas.microsoft.com/office/drawing/2014/main" id="{719B1ED0-D344-437F-B29E-9656F649FCEE}"/>
            </a:ext>
          </a:extLst>
        </xdr:cNvPr>
        <xdr:cNvSpPr/>
      </xdr:nvSpPr>
      <xdr:spPr>
        <a:xfrm>
          <a:off x="5572125" y="38100"/>
          <a:ext cx="13620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Ambiental</a:t>
          </a:r>
        </a:p>
      </xdr:txBody>
    </xdr:sp>
    <xdr:clientData/>
  </xdr:twoCellAnchor>
  <xdr:twoCellAnchor>
    <xdr:from>
      <xdr:col>2</xdr:col>
      <xdr:colOff>4352925</xdr:colOff>
      <xdr:row>0</xdr:row>
      <xdr:rowOff>38100</xdr:rowOff>
    </xdr:from>
    <xdr:to>
      <xdr:col>3</xdr:col>
      <xdr:colOff>590550</xdr:colOff>
      <xdr:row>1</xdr:row>
      <xdr:rowOff>114300</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635B2CC0-B2D5-46A5-BCF4-3F59EDFB4C6B}"/>
            </a:ext>
          </a:extLst>
        </xdr:cNvPr>
        <xdr:cNvSpPr/>
      </xdr:nvSpPr>
      <xdr:spPr>
        <a:xfrm>
          <a:off x="6972300" y="38100"/>
          <a:ext cx="1133475"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Social</a:t>
          </a:r>
        </a:p>
      </xdr:txBody>
    </xdr:sp>
    <xdr:clientData/>
  </xdr:twoCellAnchor>
  <xdr:twoCellAnchor>
    <xdr:from>
      <xdr:col>3</xdr:col>
      <xdr:colOff>619125</xdr:colOff>
      <xdr:row>0</xdr:row>
      <xdr:rowOff>38100</xdr:rowOff>
    </xdr:from>
    <xdr:to>
      <xdr:col>3</xdr:col>
      <xdr:colOff>1800225</xdr:colOff>
      <xdr:row>1</xdr:row>
      <xdr:rowOff>114300</xdr:rowOff>
    </xdr:to>
    <xdr:sp macro="" textlink="">
      <xdr:nvSpPr>
        <xdr:cNvPr id="9" name="Retângulo: Cantos Arredondados 8">
          <a:hlinkClick xmlns:r="http://schemas.openxmlformats.org/officeDocument/2006/relationships" r:id="rId8"/>
          <a:extLst>
            <a:ext uri="{FF2B5EF4-FFF2-40B4-BE49-F238E27FC236}">
              <a16:creationId xmlns:a16="http://schemas.microsoft.com/office/drawing/2014/main" id="{B785817C-92C1-4DBA-B048-8FC314DC3DDF}"/>
            </a:ext>
          </a:extLst>
        </xdr:cNvPr>
        <xdr:cNvSpPr/>
      </xdr:nvSpPr>
      <xdr:spPr>
        <a:xfrm>
          <a:off x="8134350" y="38100"/>
          <a:ext cx="1181100" cy="247650"/>
        </a:xfrm>
        <a:prstGeom prst="roundRect">
          <a:avLst/>
        </a:prstGeom>
        <a:solidFill>
          <a:schemeClr val="tx1">
            <a:lumMod val="75000"/>
            <a:lumOff val="25000"/>
          </a:schemeClr>
        </a:solidFill>
        <a:ln>
          <a:solidFill>
            <a:schemeClr val="bg1">
              <a:lumMod val="95000"/>
            </a:schemeClr>
          </a:solidFill>
        </a:ln>
      </xdr:spPr>
      <xdr:style>
        <a:lnRef idx="2">
          <a:schemeClr val="accent2">
            <a:shade val="15000"/>
          </a:schemeClr>
        </a:lnRef>
        <a:fillRef idx="1">
          <a:schemeClr val="accent2"/>
        </a:fillRef>
        <a:effectRef idx="0">
          <a:schemeClr val="accent2"/>
        </a:effectRef>
        <a:fontRef idx="minor">
          <a:schemeClr val="lt1"/>
        </a:fontRef>
      </xdr:style>
      <xdr:txBody>
        <a:bodyPr vertOverflow="clip" horzOverflow="clip" rtlCol="0" anchor="ctr"/>
        <a:lstStyle/>
        <a:p>
          <a:pPr algn="ctr"/>
          <a:r>
            <a:rPr lang="pt-BR" sz="1100" b="1">
              <a:latin typeface="Verdana" panose="020B0604030504040204" pitchFamily="34" charset="0"/>
              <a:ea typeface="Verdana" panose="020B0604030504040204" pitchFamily="34" charset="0"/>
            </a:rPr>
            <a:t>Governança</a:t>
          </a:r>
        </a:p>
      </xdr:txBody>
    </xdr:sp>
    <xdr:clientData/>
  </xdr:twoCellAnchor>
  <xdr:twoCellAnchor>
    <xdr:from>
      <xdr:col>4</xdr:col>
      <xdr:colOff>38100</xdr:colOff>
      <xdr:row>2</xdr:row>
      <xdr:rowOff>85725</xdr:rowOff>
    </xdr:from>
    <xdr:to>
      <xdr:col>4</xdr:col>
      <xdr:colOff>342900</xdr:colOff>
      <xdr:row>4</xdr:row>
      <xdr:rowOff>19050</xdr:rowOff>
    </xdr:to>
    <xdr:sp macro="" textlink="">
      <xdr:nvSpPr>
        <xdr:cNvPr id="10" name="Seta: para a Direita 9">
          <a:hlinkClick xmlns:r="http://schemas.openxmlformats.org/officeDocument/2006/relationships" r:id="rId9"/>
          <a:extLst>
            <a:ext uri="{FF2B5EF4-FFF2-40B4-BE49-F238E27FC236}">
              <a16:creationId xmlns:a16="http://schemas.microsoft.com/office/drawing/2014/main" id="{000FC948-56A2-4303-BCAE-B40AEB75C95A}"/>
            </a:ext>
          </a:extLst>
        </xdr:cNvPr>
        <xdr:cNvSpPr/>
      </xdr:nvSpPr>
      <xdr:spPr>
        <a:xfrm>
          <a:off x="10115550" y="428625"/>
          <a:ext cx="304800" cy="295275"/>
        </a:xfrm>
        <a:prstGeom prst="righ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3</xdr:col>
      <xdr:colOff>2200275</xdr:colOff>
      <xdr:row>2</xdr:row>
      <xdr:rowOff>85724</xdr:rowOff>
    </xdr:from>
    <xdr:to>
      <xdr:col>3</xdr:col>
      <xdr:colOff>2495550</xdr:colOff>
      <xdr:row>4</xdr:row>
      <xdr:rowOff>19050</xdr:rowOff>
    </xdr:to>
    <xdr:sp macro="" textlink="">
      <xdr:nvSpPr>
        <xdr:cNvPr id="11" name="Seta: para a Esquerda 10">
          <a:hlinkClick xmlns:r="http://schemas.openxmlformats.org/officeDocument/2006/relationships" r:id="rId10"/>
          <a:extLst>
            <a:ext uri="{FF2B5EF4-FFF2-40B4-BE49-F238E27FC236}">
              <a16:creationId xmlns:a16="http://schemas.microsoft.com/office/drawing/2014/main" id="{ED7B350B-780D-4006-A4B5-E443E22CDCB1}"/>
            </a:ext>
          </a:extLst>
        </xdr:cNvPr>
        <xdr:cNvSpPr/>
      </xdr:nvSpPr>
      <xdr:spPr>
        <a:xfrm>
          <a:off x="9715500" y="428624"/>
          <a:ext cx="295275" cy="295276"/>
        </a:xfrm>
        <a:prstGeom prst="leftArrow">
          <a:avLst/>
        </a:prstGeom>
        <a:solidFill>
          <a:srgbClr val="FFC00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nexaresources.com/esg/desempenho/" TargetMode="External"/><Relationship Id="rId3" Type="http://schemas.openxmlformats.org/officeDocument/2006/relationships/hyperlink" Target="https://api.mziq.com/mzfilemanager/v2/d/fe910899-6ec8-4afe-a772-1e96c9351084/9553ad6b-ed74-08e3-cef0-3fc1b9c20b11?origin=1" TargetMode="External"/><Relationship Id="rId7" Type="http://schemas.openxmlformats.org/officeDocument/2006/relationships/hyperlink" Target="https://www.nexaresources.com/wp-content/uploads/2024/04/RA_Nexa_2023.pdf" TargetMode="External"/><Relationship Id="rId2" Type="http://schemas.openxmlformats.org/officeDocument/2006/relationships/hyperlink" Target="https://mz-filemanager.s3.amazonaws.com/fe910899-6ec8-4afe-a772-1e96c9351084/60a47af4-dc21-4b2c-9a5b-e38fb3f04c8e_nexa_20f_2023.pdf" TargetMode="External"/><Relationship Id="rId1" Type="http://schemas.openxmlformats.org/officeDocument/2006/relationships/hyperlink" Target="https://api.mziq.com/mzfilemanager/v2/d/fe910899-6ec8-4afe-a772-1e96c9351084/1129e911-3b64-b821-8f64-2741f0467ce6?origin=1" TargetMode="External"/><Relationship Id="rId6" Type="http://schemas.openxmlformats.org/officeDocument/2006/relationships/hyperlink" Target="https://www.nexaresources.com/wp-content/uploads/2023/05/RA_Nexa_2022_v11_FINAL_SITE.pdf" TargetMode="External"/><Relationship Id="rId5" Type="http://schemas.openxmlformats.org/officeDocument/2006/relationships/hyperlink" Target="https://www.nexaresources.com/" TargetMode="External"/><Relationship Id="rId4" Type="http://schemas.openxmlformats.org/officeDocument/2006/relationships/hyperlink" Target="https://www.nexaresources.com/esg/desempenho/" TargetMode="External"/><Relationship Id="rId9"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hyperlink" Target="https://www.nexaresources.com/barragens/" TargetMode="Externa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A5CE24-BA51-4D48-9218-A081D978A2C4}">
  <dimension ref="A1:E119"/>
  <sheetViews>
    <sheetView showGridLines="0" showRowColHeaders="0" workbookViewId="0">
      <selection activeCell="B6" sqref="B6"/>
    </sheetView>
  </sheetViews>
  <sheetFormatPr defaultColWidth="0" defaultRowHeight="15" customHeight="1" zeroHeight="1" x14ac:dyDescent="0.25"/>
  <cols>
    <col min="1" max="1" width="8.7109375" customWidth="1"/>
    <col min="2" max="2" width="52.5703125" customWidth="1"/>
    <col min="3" max="3" width="52.5703125" style="1" customWidth="1"/>
    <col min="4" max="4" width="20.42578125" style="2" customWidth="1"/>
    <col min="5" max="5" width="8.7109375" customWidth="1"/>
    <col min="6" max="16384" width="8.7109375" hidden="1"/>
  </cols>
  <sheetData>
    <row r="1" spans="1:5" ht="14.1" customHeight="1" x14ac:dyDescent="0.25">
      <c r="A1" s="39"/>
    </row>
    <row r="2" spans="1:5" ht="14.1" customHeight="1" x14ac:dyDescent="0.25">
      <c r="A2" s="42"/>
      <c r="B2" s="41"/>
      <c r="C2" s="43"/>
      <c r="D2" s="40"/>
      <c r="E2" s="41"/>
    </row>
    <row r="3" spans="1:5" ht="14.45" customHeight="1" x14ac:dyDescent="0.25"/>
    <row r="4" spans="1:5" ht="14.45" customHeight="1" x14ac:dyDescent="0.25">
      <c r="D4" s="3"/>
    </row>
    <row r="5" spans="1:5" ht="14.45" customHeight="1" x14ac:dyDescent="0.25">
      <c r="C5" s="49"/>
    </row>
    <row r="6" spans="1:5" x14ac:dyDescent="0.25">
      <c r="C6" s="4"/>
    </row>
    <row r="7" spans="1:5" x14ac:dyDescent="0.25"/>
    <row r="8" spans="1:5" ht="20.25" x14ac:dyDescent="0.3">
      <c r="B8" s="26" t="s">
        <v>0</v>
      </c>
      <c r="D8" s="6"/>
    </row>
    <row r="9" spans="1:5" ht="20.100000000000001" customHeight="1" x14ac:dyDescent="0.25">
      <c r="B9" s="7"/>
      <c r="C9" s="4"/>
      <c r="D9" s="6"/>
    </row>
    <row r="10" spans="1:5" x14ac:dyDescent="0.25">
      <c r="C10"/>
      <c r="D10"/>
    </row>
    <row r="11" spans="1:5" x14ac:dyDescent="0.25">
      <c r="C11"/>
      <c r="D11"/>
    </row>
    <row r="12" spans="1:5" x14ac:dyDescent="0.25">
      <c r="C12"/>
      <c r="D12"/>
    </row>
    <row r="13" spans="1:5" x14ac:dyDescent="0.25">
      <c r="C13"/>
      <c r="D13"/>
    </row>
    <row r="14" spans="1:5" x14ac:dyDescent="0.25">
      <c r="C14"/>
      <c r="D14"/>
    </row>
    <row r="15" spans="1:5" x14ac:dyDescent="0.25">
      <c r="C15"/>
      <c r="D15"/>
    </row>
    <row r="16" spans="1:5" x14ac:dyDescent="0.25">
      <c r="C16"/>
      <c r="D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hidden="1" x14ac:dyDescent="0.25"/>
    <row r="42" customFormat="1" hidden="1" x14ac:dyDescent="0.25"/>
    <row r="43" customFormat="1" hidden="1" x14ac:dyDescent="0.25"/>
    <row r="44" customFormat="1" hidden="1" x14ac:dyDescent="0.25"/>
    <row r="45" customFormat="1" hidden="1" x14ac:dyDescent="0.25"/>
    <row r="46" customFormat="1" hidden="1" x14ac:dyDescent="0.25"/>
    <row r="47" customFormat="1" hidden="1" x14ac:dyDescent="0.25"/>
    <row r="48" customFormat="1" hidden="1" x14ac:dyDescent="0.25"/>
    <row r="49" customFormat="1" hidden="1" x14ac:dyDescent="0.25"/>
    <row r="50" customFormat="1" hidden="1" x14ac:dyDescent="0.25"/>
    <row r="51" customFormat="1" hidden="1" x14ac:dyDescent="0.25"/>
    <row r="52" customFormat="1" hidden="1" x14ac:dyDescent="0.25"/>
    <row r="53" customFormat="1" hidden="1" x14ac:dyDescent="0.25"/>
    <row r="54" customFormat="1" hidden="1" x14ac:dyDescent="0.25"/>
    <row r="55" customFormat="1" hidden="1" x14ac:dyDescent="0.25"/>
    <row r="56" customFormat="1" hidden="1" x14ac:dyDescent="0.25"/>
    <row r="57" customFormat="1" hidden="1" x14ac:dyDescent="0.25"/>
    <row r="58" customFormat="1" hidden="1" x14ac:dyDescent="0.25"/>
    <row r="59" customFormat="1" hidden="1" x14ac:dyDescent="0.25"/>
    <row r="60" customFormat="1" hidden="1" x14ac:dyDescent="0.25"/>
    <row r="61" customFormat="1" hidden="1" x14ac:dyDescent="0.25"/>
    <row r="62" customFormat="1" hidden="1" x14ac:dyDescent="0.25"/>
    <row r="63" customFormat="1" hidden="1" x14ac:dyDescent="0.25"/>
    <row r="64" customFormat="1" hidden="1" x14ac:dyDescent="0.25"/>
    <row r="65" customFormat="1" hidden="1" x14ac:dyDescent="0.25"/>
    <row r="66" customFormat="1" hidden="1" x14ac:dyDescent="0.25"/>
    <row r="67" customFormat="1" hidden="1" x14ac:dyDescent="0.25"/>
    <row r="68" customFormat="1" hidden="1" x14ac:dyDescent="0.25"/>
    <row r="69" customFormat="1" hidden="1" x14ac:dyDescent="0.25"/>
    <row r="70" customFormat="1" hidden="1" x14ac:dyDescent="0.25"/>
    <row r="71" customFormat="1" hidden="1" x14ac:dyDescent="0.25"/>
    <row r="72" customFormat="1" hidden="1" x14ac:dyDescent="0.25"/>
    <row r="73" customFormat="1" hidden="1" x14ac:dyDescent="0.25"/>
    <row r="74" customFormat="1" hidden="1" x14ac:dyDescent="0.25"/>
    <row r="75" customFormat="1" hidden="1" x14ac:dyDescent="0.25"/>
    <row r="76" customFormat="1" hidden="1" x14ac:dyDescent="0.25"/>
    <row r="77" customFormat="1" hidden="1" x14ac:dyDescent="0.25"/>
    <row r="78" customFormat="1" hidden="1" x14ac:dyDescent="0.25"/>
    <row r="79" customFormat="1" hidden="1" x14ac:dyDescent="0.25"/>
    <row r="80" customFormat="1" hidden="1" x14ac:dyDescent="0.25"/>
    <row r="81" customFormat="1" hidden="1" x14ac:dyDescent="0.25"/>
    <row r="82" customFormat="1" hidden="1" x14ac:dyDescent="0.25"/>
    <row r="83" customFormat="1" hidden="1" x14ac:dyDescent="0.25"/>
    <row r="84" customFormat="1" hidden="1" x14ac:dyDescent="0.25"/>
    <row r="85" customFormat="1" hidden="1" x14ac:dyDescent="0.25"/>
    <row r="86" customFormat="1" hidden="1" x14ac:dyDescent="0.25"/>
    <row r="87" customFormat="1" hidden="1" x14ac:dyDescent="0.25"/>
    <row r="88" customFormat="1" hidden="1" x14ac:dyDescent="0.25"/>
    <row r="89" customFormat="1" hidden="1" x14ac:dyDescent="0.25"/>
    <row r="90" customFormat="1" hidden="1" x14ac:dyDescent="0.25"/>
    <row r="91" customFormat="1" hidden="1" x14ac:dyDescent="0.25"/>
    <row r="92" customFormat="1" hidden="1" x14ac:dyDescent="0.25"/>
    <row r="93" customFormat="1" hidden="1" x14ac:dyDescent="0.25"/>
    <row r="94" customFormat="1" hidden="1" x14ac:dyDescent="0.25"/>
    <row r="95" customFormat="1" hidden="1" x14ac:dyDescent="0.25"/>
    <row r="96" customFormat="1" hidden="1" x14ac:dyDescent="0.25"/>
    <row r="97" customFormat="1" hidden="1" x14ac:dyDescent="0.25"/>
    <row r="98" customFormat="1" hidden="1" x14ac:dyDescent="0.25"/>
    <row r="99" customFormat="1" hidden="1" x14ac:dyDescent="0.25"/>
    <row r="100" customFormat="1" hidden="1" x14ac:dyDescent="0.25"/>
    <row r="101" customFormat="1" hidden="1" x14ac:dyDescent="0.25"/>
    <row r="102" customFormat="1" hidden="1" x14ac:dyDescent="0.25"/>
    <row r="103" customFormat="1" hidden="1" x14ac:dyDescent="0.25"/>
    <row r="104" customFormat="1" hidden="1" x14ac:dyDescent="0.25"/>
    <row r="105" customFormat="1" hidden="1" x14ac:dyDescent="0.25"/>
    <row r="106" customFormat="1" hidden="1" x14ac:dyDescent="0.25"/>
    <row r="107" customFormat="1" hidden="1" x14ac:dyDescent="0.25"/>
    <row r="108" customFormat="1" hidden="1" x14ac:dyDescent="0.25"/>
    <row r="109" customFormat="1" hidden="1" x14ac:dyDescent="0.25"/>
    <row r="110" customFormat="1" hidden="1" x14ac:dyDescent="0.25"/>
    <row r="111" customFormat="1" hidden="1" x14ac:dyDescent="0.25"/>
    <row r="112" customFormat="1" hidden="1" x14ac:dyDescent="0.25"/>
    <row r="113" customFormat="1" hidden="1" x14ac:dyDescent="0.25"/>
    <row r="114" customFormat="1" hidden="1" x14ac:dyDescent="0.25"/>
    <row r="115" customFormat="1" hidden="1" x14ac:dyDescent="0.25"/>
    <row r="116" customFormat="1" hidden="1" x14ac:dyDescent="0.25"/>
    <row r="117" customFormat="1" hidden="1" x14ac:dyDescent="0.25"/>
    <row r="118" customFormat="1" hidden="1" x14ac:dyDescent="0.25"/>
    <row r="119" customFormat="1" hidden="1" x14ac:dyDescent="0.25"/>
  </sheetData>
  <sheetProtection algorithmName="SHA-512" hashValue="0kqh+FvVOn1iHHDN1uM2R2A+01j4an1aqsXe18NyMWQc7RNgIdFapdAeJHWxc9rii1oPF6Wqvk2ulPhHqgIn1A==" saltValue="rr9mS9rGXAOSz5nLprdBQA==" spinCount="100000" sheet="1" objects="1" scenarios="1"/>
  <pageMargins left="0.511811024" right="0.511811024" top="0.78740157499999996" bottom="0.78740157499999996" header="0.31496062000000002" footer="0.31496062000000002"/>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02199-D102-42FE-923E-B496A041E122}">
  <dimension ref="A1:R840"/>
  <sheetViews>
    <sheetView showGridLines="0" showRowColHeaders="0" topLeftCell="D66" zoomScale="115" zoomScaleNormal="115" workbookViewId="0">
      <selection activeCell="G8" sqref="G8"/>
    </sheetView>
  </sheetViews>
  <sheetFormatPr defaultColWidth="10.85546875" defaultRowHeight="15" x14ac:dyDescent="0.25"/>
  <cols>
    <col min="1" max="1" width="8.7109375" customWidth="1"/>
    <col min="2" max="2" width="21.85546875" customWidth="1"/>
    <col min="3" max="3" width="18" bestFit="1" customWidth="1"/>
    <col min="4" max="4" width="17.85546875" bestFit="1" customWidth="1"/>
    <col min="5" max="5" width="24.5703125" bestFit="1" customWidth="1"/>
    <col min="6" max="6" width="15.7109375" bestFit="1" customWidth="1"/>
    <col min="7" max="7" width="22" bestFit="1" customWidth="1"/>
    <col min="8" max="8" width="19.5703125" bestFit="1" customWidth="1"/>
    <col min="9" max="9" width="20.42578125" customWidth="1"/>
    <col min="10" max="10" width="13.7109375" customWidth="1"/>
    <col min="11" max="11" width="15.7109375" customWidth="1"/>
    <col min="12" max="12" width="14.28515625" customWidth="1"/>
    <col min="13" max="13" width="15" customWidth="1"/>
    <col min="14" max="14" width="11.5703125" customWidth="1"/>
    <col min="15" max="16383" width="0" hidden="1" customWidth="1"/>
    <col min="16384" max="16384" width="2.28515625" customWidth="1"/>
  </cols>
  <sheetData>
    <row r="1" spans="1:14" ht="14.1" customHeight="1" x14ac:dyDescent="0.25">
      <c r="A1" s="45"/>
      <c r="C1" s="1"/>
      <c r="D1" s="2"/>
    </row>
    <row r="2" spans="1:14" ht="14.1" customHeight="1" x14ac:dyDescent="0.25">
      <c r="A2" s="45"/>
      <c r="B2" s="27"/>
      <c r="C2" s="8"/>
      <c r="D2" s="8"/>
      <c r="E2" s="8"/>
      <c r="F2" s="8"/>
      <c r="G2" s="8"/>
      <c r="H2" s="8"/>
      <c r="I2" s="8"/>
      <c r="J2" s="8"/>
      <c r="K2" s="8"/>
      <c r="L2" s="8"/>
      <c r="M2" s="8"/>
      <c r="N2" s="8"/>
    </row>
    <row r="3" spans="1:14" ht="14.45" customHeight="1" x14ac:dyDescent="0.25">
      <c r="C3" s="1"/>
      <c r="D3" s="2"/>
      <c r="E3" s="2"/>
    </row>
    <row r="4" spans="1:14" ht="14.45" customHeight="1" x14ac:dyDescent="0.25">
      <c r="C4" s="1"/>
      <c r="E4" s="3"/>
      <c r="I4" s="3"/>
      <c r="J4" s="3"/>
    </row>
    <row r="5" spans="1:14" ht="14.45" customHeight="1" x14ac:dyDescent="0.25">
      <c r="C5" s="49"/>
      <c r="D5" s="2"/>
      <c r="E5" s="2"/>
    </row>
    <row r="6" spans="1:14" x14ac:dyDescent="0.25">
      <c r="C6" s="1"/>
      <c r="D6" s="2"/>
      <c r="E6" s="2"/>
    </row>
    <row r="7" spans="1:14" x14ac:dyDescent="0.25">
      <c r="C7" s="1"/>
      <c r="D7" s="2"/>
      <c r="E7" s="2"/>
    </row>
    <row r="8" spans="1:14" ht="20.25" x14ac:dyDescent="0.25">
      <c r="B8" s="44" t="s">
        <v>21</v>
      </c>
      <c r="C8" s="4"/>
      <c r="D8" s="6"/>
      <c r="E8" s="6"/>
    </row>
    <row r="9" spans="1:14" ht="20.25" x14ac:dyDescent="0.3">
      <c r="B9" s="5"/>
      <c r="C9" s="4"/>
      <c r="D9" s="6"/>
      <c r="E9" s="6"/>
    </row>
    <row r="10" spans="1:14" s="196" customFormat="1" ht="18" x14ac:dyDescent="0.25">
      <c r="B10" s="427" t="s">
        <v>604</v>
      </c>
      <c r="C10" s="427"/>
      <c r="D10" s="427"/>
      <c r="E10" s="197"/>
      <c r="F10" s="197"/>
      <c r="G10" s="198"/>
      <c r="H10" s="198"/>
      <c r="I10" s="198"/>
      <c r="J10" s="198"/>
    </row>
    <row r="11" spans="1:14" ht="20.25" x14ac:dyDescent="0.3">
      <c r="A11" s="538"/>
      <c r="B11" s="5"/>
      <c r="C11" s="4"/>
      <c r="D11" s="6"/>
      <c r="E11" s="6"/>
    </row>
    <row r="12" spans="1:14" x14ac:dyDescent="0.25">
      <c r="A12" s="538"/>
      <c r="B12" s="534" t="s">
        <v>605</v>
      </c>
      <c r="C12" s="534"/>
      <c r="D12" s="534"/>
      <c r="E12" s="534"/>
      <c r="F12" s="534"/>
      <c r="G12" s="534"/>
      <c r="H12" s="534"/>
      <c r="I12" s="534"/>
    </row>
    <row r="13" spans="1:14" ht="20.25" x14ac:dyDescent="0.3">
      <c r="A13" s="538"/>
      <c r="B13" s="5"/>
      <c r="C13" s="4"/>
      <c r="D13" s="6"/>
      <c r="E13" s="6"/>
      <c r="J13" s="30"/>
      <c r="K13" s="30"/>
      <c r="L13" s="30"/>
      <c r="M13" s="30"/>
    </row>
    <row r="14" spans="1:14" ht="19.899999999999999" customHeight="1" x14ac:dyDescent="0.25">
      <c r="A14" s="538"/>
      <c r="B14" s="540" t="s">
        <v>606</v>
      </c>
      <c r="C14" s="540"/>
      <c r="D14" s="540"/>
      <c r="E14" s="540"/>
      <c r="F14" s="540"/>
      <c r="G14" s="540"/>
      <c r="H14" s="540"/>
      <c r="I14" s="540"/>
      <c r="J14" s="30"/>
      <c r="K14" s="30"/>
      <c r="L14" s="30"/>
      <c r="M14" s="30"/>
    </row>
    <row r="15" spans="1:14" ht="24.6" customHeight="1" x14ac:dyDescent="0.25">
      <c r="A15" s="538"/>
      <c r="B15" s="539"/>
      <c r="C15" s="540" t="s">
        <v>607</v>
      </c>
      <c r="D15" s="540"/>
      <c r="E15" s="540" t="s">
        <v>608</v>
      </c>
      <c r="F15" s="540"/>
      <c r="G15" s="540" t="s">
        <v>609</v>
      </c>
      <c r="H15" s="540"/>
      <c r="I15" s="540"/>
      <c r="J15" s="30"/>
      <c r="K15" s="30"/>
      <c r="L15" s="30"/>
      <c r="M15" s="30"/>
    </row>
    <row r="16" spans="1:14" ht="18" customHeight="1" x14ac:dyDescent="0.25">
      <c r="A16" s="538"/>
      <c r="B16" s="539"/>
      <c r="C16" s="29" t="s">
        <v>610</v>
      </c>
      <c r="D16" s="29" t="s">
        <v>611</v>
      </c>
      <c r="E16" s="29" t="s">
        <v>612</v>
      </c>
      <c r="F16" s="29" t="s">
        <v>613</v>
      </c>
      <c r="G16" s="29" t="s">
        <v>614</v>
      </c>
      <c r="H16" s="29" t="s">
        <v>615</v>
      </c>
      <c r="I16" s="29" t="s">
        <v>616</v>
      </c>
      <c r="J16" s="30"/>
      <c r="K16" s="30"/>
      <c r="L16" s="30"/>
      <c r="M16" s="30"/>
    </row>
    <row r="17" spans="1:13" ht="18" customHeight="1" x14ac:dyDescent="0.25">
      <c r="A17" s="538"/>
      <c r="B17" s="15">
        <v>2022</v>
      </c>
      <c r="C17" s="20">
        <v>770</v>
      </c>
      <c r="D17" s="20">
        <v>243</v>
      </c>
      <c r="E17" s="30">
        <v>0.14000000000000001</v>
      </c>
      <c r="F17" s="30">
        <v>0.04</v>
      </c>
      <c r="G17" s="30">
        <v>0.04</v>
      </c>
      <c r="H17" s="30">
        <v>0.13</v>
      </c>
      <c r="I17" s="30">
        <v>0.01</v>
      </c>
      <c r="J17" s="30"/>
      <c r="K17" s="318"/>
      <c r="L17" s="318"/>
      <c r="M17" s="318"/>
    </row>
    <row r="18" spans="1:13" ht="18" customHeight="1" x14ac:dyDescent="0.25">
      <c r="A18" s="538"/>
      <c r="B18" s="15">
        <v>2023</v>
      </c>
      <c r="C18" s="20">
        <v>613</v>
      </c>
      <c r="D18" s="20">
        <v>176</v>
      </c>
      <c r="E18" s="30">
        <v>0.11</v>
      </c>
      <c r="F18" s="30">
        <v>0.03</v>
      </c>
      <c r="G18" s="30">
        <v>0.03</v>
      </c>
      <c r="H18" s="30">
        <v>0.1</v>
      </c>
      <c r="I18" s="30">
        <v>0.01</v>
      </c>
      <c r="J18" s="30"/>
      <c r="K18" s="318"/>
      <c r="L18" s="318"/>
      <c r="M18" s="318"/>
    </row>
    <row r="19" spans="1:13" ht="18" customHeight="1" x14ac:dyDescent="0.25">
      <c r="A19" s="538"/>
      <c r="B19" s="15">
        <v>2023</v>
      </c>
      <c r="C19" s="20">
        <v>968</v>
      </c>
      <c r="D19" s="20">
        <v>283</v>
      </c>
      <c r="E19" s="30">
        <v>0.18</v>
      </c>
      <c r="F19" s="30">
        <v>0.05</v>
      </c>
      <c r="G19" s="30">
        <v>0.05</v>
      </c>
      <c r="H19" s="30">
        <v>0.16</v>
      </c>
      <c r="I19" s="30">
        <v>0.03</v>
      </c>
      <c r="J19" s="30"/>
      <c r="K19" s="318"/>
      <c r="L19" s="318"/>
      <c r="M19" s="318"/>
    </row>
    <row r="20" spans="1:13" x14ac:dyDescent="0.25">
      <c r="A20" s="538"/>
      <c r="B20" s="15"/>
      <c r="C20" s="4"/>
      <c r="D20" s="6"/>
      <c r="E20" s="6"/>
    </row>
    <row r="21" spans="1:13" x14ac:dyDescent="0.25">
      <c r="A21" s="538"/>
      <c r="B21" s="540" t="s">
        <v>617</v>
      </c>
      <c r="C21" s="540"/>
      <c r="D21" s="540"/>
      <c r="E21" s="540"/>
      <c r="F21" s="540"/>
      <c r="G21" s="540"/>
      <c r="H21" s="540"/>
      <c r="I21" s="540"/>
      <c r="J21" s="29"/>
      <c r="K21" s="29"/>
      <c r="L21" s="29"/>
      <c r="M21" s="29"/>
    </row>
    <row r="22" spans="1:13" ht="27.6" customHeight="1" x14ac:dyDescent="0.25">
      <c r="A22" s="538"/>
      <c r="B22" s="539"/>
      <c r="C22" s="540" t="s">
        <v>607</v>
      </c>
      <c r="D22" s="540"/>
      <c r="E22" s="540" t="s">
        <v>618</v>
      </c>
      <c r="F22" s="540"/>
      <c r="G22" s="540" t="s">
        <v>619</v>
      </c>
      <c r="H22" s="540"/>
      <c r="I22" s="540"/>
      <c r="J22" s="29"/>
      <c r="K22" s="318"/>
      <c r="L22" s="318"/>
      <c r="M22" s="318"/>
    </row>
    <row r="23" spans="1:13" ht="18" customHeight="1" x14ac:dyDescent="0.25">
      <c r="B23" s="539"/>
      <c r="C23" s="29" t="s">
        <v>610</v>
      </c>
      <c r="D23" s="29" t="s">
        <v>611</v>
      </c>
      <c r="E23" s="29" t="s">
        <v>612</v>
      </c>
      <c r="F23" s="29" t="s">
        <v>613</v>
      </c>
      <c r="G23" s="29" t="s">
        <v>614</v>
      </c>
      <c r="H23" s="29" t="s">
        <v>615</v>
      </c>
      <c r="I23" s="29" t="s">
        <v>616</v>
      </c>
      <c r="J23" s="29"/>
      <c r="K23" s="318"/>
      <c r="L23" s="318"/>
      <c r="M23" s="318"/>
    </row>
    <row r="24" spans="1:13" ht="18" customHeight="1" x14ac:dyDescent="0.25">
      <c r="B24" s="15">
        <v>2022</v>
      </c>
      <c r="C24" s="20">
        <v>624</v>
      </c>
      <c r="D24" s="20">
        <v>229</v>
      </c>
      <c r="E24" s="30">
        <v>0.13</v>
      </c>
      <c r="F24" s="30">
        <v>0.06</v>
      </c>
      <c r="G24" s="30">
        <v>0.06</v>
      </c>
      <c r="H24" s="30">
        <v>0.09</v>
      </c>
      <c r="I24" s="30">
        <v>0</v>
      </c>
      <c r="J24" s="30"/>
      <c r="K24" s="318"/>
      <c r="L24" s="318"/>
      <c r="M24" s="318"/>
    </row>
    <row r="25" spans="1:13" ht="18" customHeight="1" x14ac:dyDescent="0.25">
      <c r="B25" s="15">
        <v>2023</v>
      </c>
      <c r="C25" s="20">
        <v>707</v>
      </c>
      <c r="D25" s="20">
        <v>259</v>
      </c>
      <c r="E25" s="30">
        <v>0.11</v>
      </c>
      <c r="F25" s="30">
        <v>0.05</v>
      </c>
      <c r="G25" s="30">
        <v>7.0000000000000007E-2</v>
      </c>
      <c r="H25" s="30">
        <v>0.1</v>
      </c>
      <c r="I25" s="30">
        <v>0</v>
      </c>
      <c r="J25" s="30"/>
      <c r="K25" s="318"/>
      <c r="L25" s="318"/>
      <c r="M25" s="318"/>
    </row>
    <row r="26" spans="1:13" ht="18" customHeight="1" x14ac:dyDescent="0.25">
      <c r="B26" s="15">
        <v>2023</v>
      </c>
      <c r="C26" s="20">
        <v>586</v>
      </c>
      <c r="D26" s="20">
        <v>214</v>
      </c>
      <c r="E26" s="30">
        <v>0.11</v>
      </c>
      <c r="F26" s="30">
        <v>0.04</v>
      </c>
      <c r="G26" s="30">
        <v>0.05</v>
      </c>
      <c r="H26" s="30">
        <v>0.09</v>
      </c>
      <c r="I26" s="30">
        <v>0</v>
      </c>
      <c r="J26" s="30"/>
      <c r="K26" s="318"/>
      <c r="L26" s="318"/>
      <c r="M26" s="318"/>
    </row>
    <row r="27" spans="1:13" ht="20.25" x14ac:dyDescent="0.3">
      <c r="B27" s="5"/>
      <c r="C27" s="4"/>
      <c r="D27" s="6"/>
      <c r="E27" s="6"/>
      <c r="I27" s="31"/>
    </row>
    <row r="28" spans="1:13" ht="20.25" x14ac:dyDescent="0.3">
      <c r="B28" s="319"/>
      <c r="C28" s="320"/>
      <c r="D28" s="321"/>
      <c r="E28" s="321"/>
      <c r="F28" s="322"/>
      <c r="G28" s="322"/>
      <c r="H28" s="322"/>
      <c r="I28" s="323"/>
      <c r="J28" s="322"/>
    </row>
    <row r="29" spans="1:13" x14ac:dyDescent="0.25">
      <c r="B29" s="542" t="s">
        <v>620</v>
      </c>
      <c r="C29" s="543"/>
      <c r="D29" s="543"/>
      <c r="E29" s="544"/>
      <c r="F29" s="324">
        <v>2022</v>
      </c>
      <c r="G29" s="324">
        <v>2023</v>
      </c>
      <c r="H29" s="325">
        <v>2024</v>
      </c>
      <c r="I29" s="322"/>
      <c r="J29" s="322"/>
    </row>
    <row r="30" spans="1:13" x14ac:dyDescent="0.25">
      <c r="B30" s="535" t="s">
        <v>621</v>
      </c>
      <c r="C30" s="535"/>
      <c r="D30" s="535"/>
      <c r="E30" s="535"/>
      <c r="F30" s="326">
        <v>9.2465753424657529E-2</v>
      </c>
      <c r="G30" s="326">
        <v>6.2233285917496446E-2</v>
      </c>
      <c r="H30" s="326">
        <v>0.13447619047619047</v>
      </c>
      <c r="I30" s="322"/>
      <c r="J30" s="322"/>
    </row>
    <row r="31" spans="1:13" x14ac:dyDescent="0.25">
      <c r="B31" s="535" t="s">
        <v>622</v>
      </c>
      <c r="C31" s="535"/>
      <c r="D31" s="535"/>
      <c r="E31" s="535"/>
      <c r="F31" s="326">
        <v>2.9109589041095889E-2</v>
      </c>
      <c r="G31" s="326">
        <v>0</v>
      </c>
      <c r="H31" s="326">
        <v>0</v>
      </c>
      <c r="I31" s="322"/>
      <c r="J31" s="322"/>
    </row>
    <row r="32" spans="1:13" x14ac:dyDescent="0.25">
      <c r="B32" s="535" t="s">
        <v>623</v>
      </c>
      <c r="C32" s="535"/>
      <c r="D32" s="535"/>
      <c r="E32" s="535"/>
      <c r="F32" s="326">
        <v>0</v>
      </c>
      <c r="G32" s="326">
        <v>3.2361308677098154E-2</v>
      </c>
      <c r="H32" s="326">
        <v>4.3809523809523812E-2</v>
      </c>
      <c r="I32" s="322"/>
      <c r="J32" s="322"/>
    </row>
    <row r="33" spans="1:10" x14ac:dyDescent="0.25">
      <c r="B33" s="535" t="s">
        <v>624</v>
      </c>
      <c r="C33" s="535"/>
      <c r="D33" s="535"/>
      <c r="E33" s="535"/>
      <c r="F33" s="326">
        <v>5.1883561643835618E-2</v>
      </c>
      <c r="G33" s="326">
        <v>4.4452347083926029E-2</v>
      </c>
      <c r="H33" s="326">
        <v>0.06</v>
      </c>
      <c r="I33" s="322"/>
      <c r="J33" s="322"/>
    </row>
    <row r="34" spans="1:10" ht="20.25" x14ac:dyDescent="0.3">
      <c r="B34" s="319"/>
      <c r="C34" s="320"/>
      <c r="D34" s="321"/>
      <c r="E34" s="321"/>
      <c r="F34" s="322"/>
      <c r="G34" s="322"/>
      <c r="H34" s="322"/>
      <c r="I34" s="323"/>
      <c r="J34" s="322"/>
    </row>
    <row r="35" spans="1:10" ht="20.25" x14ac:dyDescent="0.3">
      <c r="B35" s="319"/>
      <c r="C35" s="320"/>
      <c r="D35" s="321"/>
      <c r="E35" s="321"/>
      <c r="F35" s="322"/>
      <c r="G35" s="322"/>
      <c r="H35" s="322"/>
      <c r="I35" s="323"/>
      <c r="J35" s="322"/>
    </row>
    <row r="36" spans="1:10" ht="20.25" x14ac:dyDescent="0.3">
      <c r="B36" s="5"/>
      <c r="C36" s="4"/>
      <c r="D36" s="6"/>
      <c r="E36" s="6"/>
      <c r="I36" s="20"/>
    </row>
    <row r="37" spans="1:10" ht="20.25" x14ac:dyDescent="0.3">
      <c r="B37" s="5"/>
      <c r="C37" s="4"/>
      <c r="D37" s="6"/>
      <c r="E37" s="6"/>
      <c r="I37" s="20"/>
    </row>
    <row r="38" spans="1:10" ht="20.25" x14ac:dyDescent="0.3">
      <c r="B38" s="5"/>
      <c r="C38" s="4"/>
      <c r="D38" s="6"/>
      <c r="E38" s="6"/>
    </row>
    <row r="39" spans="1:10" s="196" customFormat="1" ht="18" x14ac:dyDescent="0.25">
      <c r="B39" s="427" t="s">
        <v>625</v>
      </c>
      <c r="C39" s="427"/>
      <c r="D39" s="427"/>
      <c r="E39" s="197"/>
      <c r="F39" s="197"/>
      <c r="G39" s="198"/>
      <c r="H39" s="198"/>
      <c r="I39" s="198"/>
      <c r="J39" s="198"/>
    </row>
    <row r="40" spans="1:10" ht="6" customHeight="1" x14ac:dyDescent="0.3">
      <c r="A40" s="538"/>
      <c r="B40" s="5"/>
      <c r="C40" s="4"/>
      <c r="D40" s="6"/>
      <c r="E40" s="6"/>
    </row>
    <row r="41" spans="1:10" x14ac:dyDescent="0.25">
      <c r="A41" s="538"/>
      <c r="B41" s="534" t="s">
        <v>626</v>
      </c>
      <c r="C41" s="534"/>
      <c r="D41" s="534"/>
      <c r="E41" s="534"/>
      <c r="F41" s="534"/>
      <c r="G41" s="534"/>
      <c r="H41" s="534"/>
      <c r="I41" s="534"/>
    </row>
    <row r="42" spans="1:10" ht="20.25" hidden="1" x14ac:dyDescent="0.3">
      <c r="A42" s="538"/>
      <c r="B42" s="5"/>
      <c r="C42" s="4"/>
      <c r="D42" s="6"/>
      <c r="E42" s="6"/>
    </row>
    <row r="43" spans="1:10" x14ac:dyDescent="0.25">
      <c r="A43" s="538"/>
      <c r="B43" s="327"/>
      <c r="C43" s="541"/>
      <c r="D43" s="541"/>
      <c r="E43" s="541"/>
      <c r="F43" s="541"/>
      <c r="G43" s="541"/>
      <c r="H43" s="541"/>
      <c r="I43" s="315"/>
    </row>
    <row r="44" spans="1:10" ht="145.15" customHeight="1" x14ac:dyDescent="0.25">
      <c r="B44" s="15">
        <v>2024</v>
      </c>
      <c r="C44" s="536" t="s">
        <v>627</v>
      </c>
      <c r="D44" s="537"/>
      <c r="E44" s="537"/>
      <c r="F44" s="537"/>
      <c r="G44" s="537"/>
      <c r="H44" s="537"/>
      <c r="I44" s="537"/>
      <c r="J44" s="32"/>
    </row>
    <row r="45" spans="1:10" x14ac:dyDescent="0.25">
      <c r="B45" s="15"/>
      <c r="C45" s="4"/>
      <c r="D45" s="6"/>
      <c r="E45" s="6"/>
    </row>
    <row r="46" spans="1:10" x14ac:dyDescent="0.25">
      <c r="C46" s="4"/>
      <c r="D46" s="6"/>
      <c r="E46" s="6"/>
    </row>
    <row r="47" spans="1:10" s="196" customFormat="1" ht="18" x14ac:dyDescent="0.25">
      <c r="B47" s="427" t="s">
        <v>628</v>
      </c>
      <c r="C47" s="427"/>
      <c r="D47" s="427"/>
      <c r="E47" s="197"/>
      <c r="F47" s="197"/>
      <c r="G47" s="198"/>
      <c r="H47" s="198"/>
      <c r="I47" s="198"/>
      <c r="J47" s="198"/>
    </row>
    <row r="48" spans="1:10" ht="8.4499999999999993" customHeight="1" x14ac:dyDescent="0.3">
      <c r="A48" s="538"/>
      <c r="B48" s="5"/>
      <c r="C48" s="4"/>
      <c r="D48" s="6"/>
      <c r="E48" s="6"/>
    </row>
    <row r="49" spans="1:10" x14ac:dyDescent="0.25">
      <c r="A49" s="538"/>
      <c r="B49" s="534" t="s">
        <v>629</v>
      </c>
      <c r="C49" s="534"/>
      <c r="D49" s="534"/>
      <c r="E49" s="534"/>
      <c r="F49" s="534"/>
      <c r="G49" s="534"/>
      <c r="H49" s="534"/>
      <c r="I49" s="534"/>
    </row>
    <row r="50" spans="1:10" ht="10.9" customHeight="1" x14ac:dyDescent="0.3">
      <c r="A50" s="538"/>
      <c r="B50" s="5"/>
      <c r="C50" s="4"/>
      <c r="D50" s="6"/>
      <c r="E50" s="328"/>
      <c r="F50" s="13"/>
    </row>
    <row r="51" spans="1:10" x14ac:dyDescent="0.25">
      <c r="A51" s="538"/>
      <c r="B51" s="529"/>
      <c r="C51" s="524" t="s">
        <v>630</v>
      </c>
      <c r="D51" s="525"/>
      <c r="E51" s="524" t="s">
        <v>631</v>
      </c>
      <c r="F51" s="525"/>
      <c r="G51" s="524" t="s">
        <v>632</v>
      </c>
      <c r="H51" s="525"/>
      <c r="I51" s="524" t="s">
        <v>633</v>
      </c>
      <c r="J51" s="525"/>
    </row>
    <row r="52" spans="1:10" x14ac:dyDescent="0.25">
      <c r="A52" s="13"/>
      <c r="B52" s="530"/>
      <c r="C52" s="334" t="s">
        <v>634</v>
      </c>
      <c r="D52" s="334" t="s">
        <v>635</v>
      </c>
      <c r="E52" s="334" t="s">
        <v>634</v>
      </c>
      <c r="F52" s="334" t="s">
        <v>635</v>
      </c>
      <c r="G52" s="334" t="s">
        <v>634</v>
      </c>
      <c r="H52" s="334" t="s">
        <v>635</v>
      </c>
      <c r="I52" s="334" t="s">
        <v>634</v>
      </c>
      <c r="J52" s="334" t="s">
        <v>635</v>
      </c>
    </row>
    <row r="53" spans="1:10" x14ac:dyDescent="0.25">
      <c r="B53" s="15">
        <v>2024</v>
      </c>
      <c r="C53" s="20">
        <v>922</v>
      </c>
      <c r="D53" s="20">
        <v>4328</v>
      </c>
      <c r="E53" s="20">
        <v>39</v>
      </c>
      <c r="F53" s="20">
        <v>87</v>
      </c>
      <c r="G53" s="20">
        <v>18</v>
      </c>
      <c r="H53" s="20">
        <v>76</v>
      </c>
      <c r="I53" s="331">
        <v>0.46153846153846156</v>
      </c>
      <c r="J53" s="332">
        <v>0.87356321839080464</v>
      </c>
    </row>
    <row r="54" spans="1:10" ht="20.25" x14ac:dyDescent="0.3">
      <c r="B54" s="5"/>
      <c r="C54" s="4"/>
      <c r="D54" s="6"/>
      <c r="E54" s="6"/>
    </row>
    <row r="55" spans="1:10" ht="33.6" customHeight="1" x14ac:dyDescent="0.25">
      <c r="B55" s="531"/>
      <c r="C55" s="524" t="s">
        <v>636</v>
      </c>
      <c r="D55" s="525"/>
      <c r="E55" s="524" t="s">
        <v>637</v>
      </c>
      <c r="F55" s="526"/>
      <c r="G55" s="527" t="s">
        <v>638</v>
      </c>
      <c r="H55" s="528"/>
    </row>
    <row r="56" spans="1:10" x14ac:dyDescent="0.25">
      <c r="A56" s="13"/>
      <c r="B56" s="532"/>
      <c r="C56" s="334" t="s">
        <v>634</v>
      </c>
      <c r="D56" s="334" t="s">
        <v>635</v>
      </c>
      <c r="E56" s="334" t="s">
        <v>634</v>
      </c>
      <c r="F56" s="334" t="s">
        <v>635</v>
      </c>
      <c r="G56" s="334" t="s">
        <v>634</v>
      </c>
      <c r="H56" s="334" t="s">
        <v>635</v>
      </c>
    </row>
    <row r="57" spans="1:10" x14ac:dyDescent="0.25">
      <c r="B57" s="15">
        <v>2024</v>
      </c>
      <c r="C57" s="20">
        <v>49</v>
      </c>
      <c r="D57" s="20">
        <v>86</v>
      </c>
      <c r="E57" s="20">
        <v>38</v>
      </c>
      <c r="F57" s="20">
        <v>56</v>
      </c>
      <c r="G57" s="333">
        <v>0.77551020408163263</v>
      </c>
      <c r="H57" s="333">
        <v>0.65116279069767447</v>
      </c>
    </row>
    <row r="58" spans="1:10" x14ac:dyDescent="0.25">
      <c r="B58" s="15"/>
      <c r="C58" s="20"/>
      <c r="D58" s="20"/>
      <c r="E58" s="20"/>
      <c r="F58" s="20"/>
      <c r="G58" s="333"/>
      <c r="H58" s="333"/>
    </row>
    <row r="59" spans="1:10" x14ac:dyDescent="0.25">
      <c r="B59" s="533" t="s">
        <v>639</v>
      </c>
      <c r="C59" s="534"/>
      <c r="D59" s="534"/>
      <c r="E59" s="534"/>
      <c r="F59" s="534"/>
      <c r="G59" s="534"/>
      <c r="H59" s="534"/>
      <c r="I59" s="534"/>
    </row>
    <row r="60" spans="1:10" ht="20.25" x14ac:dyDescent="0.3">
      <c r="B60" s="5"/>
      <c r="C60" s="4"/>
      <c r="D60" s="6"/>
      <c r="E60" s="6"/>
    </row>
    <row r="61" spans="1:10" s="196" customFormat="1" ht="18" x14ac:dyDescent="0.25">
      <c r="B61" s="427" t="s">
        <v>640</v>
      </c>
      <c r="C61" s="427"/>
      <c r="D61" s="427"/>
      <c r="E61" s="197"/>
      <c r="F61" s="197"/>
      <c r="G61" s="198"/>
      <c r="H61" s="198"/>
      <c r="I61" s="198"/>
      <c r="J61" s="198"/>
    </row>
    <row r="62" spans="1:10" ht="9" customHeight="1" x14ac:dyDescent="0.3">
      <c r="A62" s="538"/>
      <c r="B62" s="5"/>
      <c r="C62" s="4"/>
      <c r="D62" s="6"/>
      <c r="E62" s="6"/>
    </row>
    <row r="63" spans="1:10" x14ac:dyDescent="0.25">
      <c r="A63" s="538"/>
      <c r="B63" s="534" t="s">
        <v>641</v>
      </c>
      <c r="C63" s="534"/>
      <c r="D63" s="534"/>
      <c r="E63" s="534"/>
      <c r="F63" s="534"/>
      <c r="G63" s="534"/>
      <c r="H63" s="534"/>
      <c r="I63" s="534"/>
    </row>
    <row r="64" spans="1:10" ht="6" customHeight="1" x14ac:dyDescent="0.25">
      <c r="A64" s="538"/>
      <c r="B64" s="14"/>
      <c r="C64" s="4"/>
      <c r="D64" s="6"/>
      <c r="E64" s="6"/>
    </row>
    <row r="65" spans="1:10" x14ac:dyDescent="0.25">
      <c r="A65" s="538"/>
      <c r="B65" s="317"/>
      <c r="C65" s="545"/>
      <c r="D65" s="545"/>
      <c r="E65" s="545"/>
      <c r="F65" s="545"/>
      <c r="G65" s="545"/>
      <c r="H65" s="545"/>
      <c r="I65" s="316"/>
    </row>
    <row r="66" spans="1:10" ht="67.900000000000006" customHeight="1" x14ac:dyDescent="0.25">
      <c r="B66" s="15">
        <v>2024</v>
      </c>
      <c r="C66" s="546" t="s">
        <v>642</v>
      </c>
      <c r="D66" s="546"/>
      <c r="E66" s="546"/>
      <c r="F66" s="546"/>
      <c r="G66" s="546"/>
      <c r="H66" s="546"/>
      <c r="I66" s="18" t="s">
        <v>44</v>
      </c>
    </row>
    <row r="67" spans="1:10" ht="18.600000000000001" customHeight="1" x14ac:dyDescent="0.25">
      <c r="B67" s="15"/>
      <c r="C67" s="16"/>
      <c r="D67" s="16"/>
      <c r="E67" s="16"/>
      <c r="F67" s="16"/>
      <c r="G67" s="16"/>
      <c r="H67" s="16"/>
      <c r="I67" s="18"/>
    </row>
    <row r="68" spans="1:10" x14ac:dyDescent="0.25">
      <c r="B68" s="533" t="s">
        <v>639</v>
      </c>
      <c r="C68" s="534"/>
      <c r="D68" s="534"/>
      <c r="E68" s="534"/>
      <c r="F68" s="534"/>
      <c r="G68" s="534"/>
      <c r="H68" s="534"/>
      <c r="I68" s="534"/>
    </row>
    <row r="69" spans="1:10" ht="20.25" x14ac:dyDescent="0.3">
      <c r="B69" s="5"/>
      <c r="C69" s="4"/>
      <c r="D69" s="6"/>
      <c r="E69" s="6"/>
    </row>
    <row r="70" spans="1:10" s="196" customFormat="1" ht="18" x14ac:dyDescent="0.25">
      <c r="B70" s="427" t="s">
        <v>643</v>
      </c>
      <c r="C70" s="427"/>
      <c r="D70" s="427"/>
      <c r="E70" s="197"/>
      <c r="F70" s="197"/>
      <c r="G70" s="198"/>
      <c r="H70" s="198"/>
      <c r="I70" s="198"/>
      <c r="J70" s="198"/>
    </row>
    <row r="71" spans="1:10" ht="9.6" customHeight="1" x14ac:dyDescent="0.3">
      <c r="A71" s="538"/>
      <c r="B71" s="5"/>
      <c r="C71" s="4"/>
      <c r="D71" s="6"/>
      <c r="E71" s="6"/>
    </row>
    <row r="72" spans="1:10" x14ac:dyDescent="0.25">
      <c r="A72" s="538"/>
      <c r="B72" s="534" t="s">
        <v>644</v>
      </c>
      <c r="C72" s="534"/>
      <c r="D72" s="534"/>
      <c r="E72" s="534"/>
      <c r="F72" s="534"/>
      <c r="G72" s="534"/>
      <c r="H72" s="534"/>
      <c r="I72" s="534"/>
    </row>
    <row r="73" spans="1:10" ht="7.15" customHeight="1" x14ac:dyDescent="0.3">
      <c r="A73" s="538"/>
      <c r="B73" s="5"/>
      <c r="C73" s="4"/>
      <c r="D73" s="6"/>
      <c r="E73" s="6"/>
    </row>
    <row r="74" spans="1:10" ht="15" customHeight="1" x14ac:dyDescent="0.25">
      <c r="A74" s="538"/>
      <c r="B74" s="317"/>
      <c r="C74" s="317"/>
      <c r="D74" s="317"/>
      <c r="E74" s="317"/>
      <c r="F74" s="317"/>
      <c r="G74" s="317"/>
      <c r="H74" s="317"/>
      <c r="I74" s="317"/>
    </row>
    <row r="75" spans="1:10" ht="304.89999999999998" customHeight="1" x14ac:dyDescent="0.25">
      <c r="A75" s="538"/>
      <c r="B75" s="15">
        <v>2024</v>
      </c>
      <c r="C75" s="547" t="s">
        <v>645</v>
      </c>
      <c r="D75" s="547"/>
      <c r="E75" s="547"/>
      <c r="F75" s="547"/>
      <c r="G75" s="547"/>
      <c r="H75" s="547"/>
      <c r="I75" s="547"/>
    </row>
    <row r="76" spans="1:10" x14ac:dyDescent="0.25">
      <c r="B76" s="548"/>
      <c r="C76" s="548"/>
      <c r="D76" s="548"/>
      <c r="E76" s="548"/>
      <c r="F76" s="548"/>
      <c r="G76" s="548"/>
      <c r="H76" s="548"/>
    </row>
    <row r="77" spans="1:10" ht="20.25" x14ac:dyDescent="0.3">
      <c r="B77" s="5"/>
      <c r="C77" s="4"/>
      <c r="D77" s="6"/>
      <c r="E77" s="6"/>
    </row>
    <row r="78" spans="1:10" ht="20.25" x14ac:dyDescent="0.3">
      <c r="B78" s="5"/>
      <c r="C78" s="4"/>
      <c r="D78" s="6"/>
      <c r="E78" s="6"/>
    </row>
    <row r="79" spans="1:10" s="196" customFormat="1" ht="18" x14ac:dyDescent="0.25">
      <c r="B79" s="427" t="s">
        <v>646</v>
      </c>
      <c r="C79" s="427"/>
      <c r="D79" s="427"/>
      <c r="E79" s="197"/>
      <c r="F79" s="197"/>
      <c r="G79" s="198"/>
      <c r="H79" s="198"/>
      <c r="I79" s="198"/>
      <c r="J79" s="198"/>
    </row>
    <row r="80" spans="1:10" ht="16.149999999999999" customHeight="1" x14ac:dyDescent="0.3">
      <c r="A80" s="538"/>
      <c r="B80" s="5"/>
      <c r="C80" s="4"/>
      <c r="D80" s="6"/>
      <c r="E80" s="6"/>
    </row>
    <row r="81" spans="1:10" x14ac:dyDescent="0.25">
      <c r="A81" s="538"/>
      <c r="B81" s="534" t="s">
        <v>647</v>
      </c>
      <c r="C81" s="534"/>
      <c r="D81" s="534"/>
      <c r="E81" s="534"/>
      <c r="F81" s="534"/>
      <c r="G81" s="534"/>
      <c r="H81" s="534"/>
      <c r="I81" s="534"/>
    </row>
    <row r="82" spans="1:10" ht="10.15" customHeight="1" x14ac:dyDescent="0.3">
      <c r="A82" s="538"/>
      <c r="B82" s="5"/>
      <c r="C82" s="4"/>
      <c r="D82" s="6"/>
      <c r="E82" s="6"/>
    </row>
    <row r="83" spans="1:10" x14ac:dyDescent="0.25">
      <c r="A83" s="538"/>
      <c r="B83" s="327"/>
      <c r="C83" s="541"/>
      <c r="D83" s="541"/>
      <c r="E83" s="541"/>
      <c r="F83" s="541"/>
      <c r="G83" s="541"/>
      <c r="H83" s="541"/>
      <c r="I83" s="315"/>
    </row>
    <row r="84" spans="1:10" ht="157.9" customHeight="1" x14ac:dyDescent="0.25">
      <c r="A84" s="538"/>
      <c r="B84" s="15">
        <v>2024</v>
      </c>
      <c r="C84" s="547" t="s">
        <v>648</v>
      </c>
      <c r="D84" s="547"/>
      <c r="E84" s="547"/>
      <c r="F84" s="547"/>
      <c r="G84" s="547"/>
      <c r="H84" s="547"/>
      <c r="I84" s="547"/>
    </row>
    <row r="85" spans="1:10" x14ac:dyDescent="0.25">
      <c r="B85" s="548"/>
      <c r="C85" s="548"/>
      <c r="D85" s="548"/>
      <c r="E85" s="548"/>
      <c r="F85" s="548"/>
      <c r="G85" s="548"/>
      <c r="H85" s="548"/>
    </row>
    <row r="86" spans="1:10" ht="14.45" customHeight="1" x14ac:dyDescent="0.3">
      <c r="B86" s="5"/>
      <c r="C86" s="4"/>
      <c r="D86" s="6"/>
      <c r="E86" s="6"/>
    </row>
    <row r="87" spans="1:10" s="196" customFormat="1" ht="18" x14ac:dyDescent="0.25">
      <c r="B87" s="427" t="s">
        <v>649</v>
      </c>
      <c r="C87" s="427"/>
      <c r="D87" s="427"/>
      <c r="E87" s="197"/>
      <c r="F87" s="197"/>
      <c r="G87" s="198"/>
      <c r="H87" s="198"/>
      <c r="I87" s="198"/>
      <c r="J87" s="198"/>
    </row>
    <row r="88" spans="1:10" ht="13.9" customHeight="1" x14ac:dyDescent="0.3">
      <c r="A88" s="538"/>
      <c r="B88" s="5"/>
      <c r="C88" s="4"/>
      <c r="D88" s="6"/>
      <c r="E88" s="6"/>
    </row>
    <row r="89" spans="1:10" x14ac:dyDescent="0.25">
      <c r="A89" s="538"/>
      <c r="B89" s="534" t="s">
        <v>650</v>
      </c>
      <c r="C89" s="534"/>
      <c r="D89" s="534"/>
      <c r="E89" s="534"/>
      <c r="F89" s="534"/>
      <c r="G89" s="534"/>
      <c r="H89" s="534"/>
      <c r="I89" s="534"/>
    </row>
    <row r="90" spans="1:10" ht="12" customHeight="1" x14ac:dyDescent="0.3">
      <c r="A90" s="538"/>
      <c r="B90" s="5"/>
      <c r="C90" s="4"/>
      <c r="D90" s="6"/>
      <c r="E90" s="6"/>
    </row>
    <row r="91" spans="1:10" x14ac:dyDescent="0.25">
      <c r="A91" s="538"/>
      <c r="B91" s="327"/>
      <c r="C91" s="327"/>
      <c r="D91" s="327"/>
      <c r="E91" s="327"/>
      <c r="F91" s="327"/>
      <c r="G91" s="327"/>
      <c r="H91" s="327"/>
      <c r="I91" s="327"/>
    </row>
    <row r="92" spans="1:10" ht="165" customHeight="1" x14ac:dyDescent="0.25">
      <c r="B92" s="15">
        <v>2024</v>
      </c>
      <c r="C92" s="547" t="s">
        <v>651</v>
      </c>
      <c r="D92" s="547"/>
      <c r="E92" s="547"/>
      <c r="F92" s="547"/>
      <c r="G92" s="547"/>
      <c r="H92" s="547"/>
      <c r="I92" s="547"/>
    </row>
    <row r="93" spans="1:10" x14ac:dyDescent="0.25">
      <c r="B93" s="548"/>
      <c r="C93" s="548"/>
      <c r="D93" s="548"/>
      <c r="E93" s="548"/>
      <c r="F93" s="548"/>
      <c r="G93" s="548"/>
      <c r="H93" s="548"/>
    </row>
    <row r="94" spans="1:10" ht="20.25" x14ac:dyDescent="0.3">
      <c r="B94" s="5"/>
      <c r="C94" s="4"/>
      <c r="D94" s="6"/>
      <c r="E94" s="6"/>
    </row>
    <row r="95" spans="1:10" s="196" customFormat="1" ht="18" x14ac:dyDescent="0.25">
      <c r="B95" s="427" t="s">
        <v>652</v>
      </c>
      <c r="C95" s="427"/>
      <c r="D95" s="427"/>
      <c r="E95" s="197"/>
      <c r="F95" s="197"/>
      <c r="G95" s="198"/>
      <c r="H95" s="198"/>
      <c r="I95" s="198"/>
      <c r="J95" s="198"/>
    </row>
    <row r="96" spans="1:10" ht="20.25" x14ac:dyDescent="0.3">
      <c r="A96" s="538"/>
      <c r="B96" s="5"/>
      <c r="C96" s="4"/>
      <c r="D96" s="6"/>
      <c r="E96" s="6"/>
    </row>
    <row r="97" spans="1:13" x14ac:dyDescent="0.25">
      <c r="A97" s="538"/>
      <c r="B97" s="534" t="s">
        <v>653</v>
      </c>
      <c r="C97" s="534"/>
      <c r="D97" s="534"/>
      <c r="E97" s="534"/>
      <c r="F97" s="534"/>
      <c r="G97" s="534"/>
      <c r="H97" s="534"/>
      <c r="I97" s="534"/>
    </row>
    <row r="98" spans="1:13" ht="20.25" x14ac:dyDescent="0.3">
      <c r="A98" s="538"/>
      <c r="B98" s="5"/>
      <c r="C98" s="4"/>
      <c r="D98" s="6"/>
      <c r="E98" s="6"/>
    </row>
    <row r="99" spans="1:13" x14ac:dyDescent="0.25">
      <c r="A99" s="538"/>
      <c r="B99" s="327"/>
      <c r="C99" s="327"/>
      <c r="D99" s="327"/>
      <c r="E99" s="327"/>
      <c r="F99" s="327"/>
      <c r="G99" s="327"/>
      <c r="H99" s="327"/>
      <c r="I99" s="327"/>
    </row>
    <row r="100" spans="1:13" ht="144" customHeight="1" x14ac:dyDescent="0.25">
      <c r="B100" s="15">
        <v>2024</v>
      </c>
      <c r="C100" s="547" t="s">
        <v>654</v>
      </c>
      <c r="D100" s="547"/>
      <c r="E100" s="547"/>
      <c r="F100" s="547"/>
      <c r="G100" s="547"/>
      <c r="H100" s="547"/>
      <c r="I100" s="547"/>
    </row>
    <row r="101" spans="1:13" x14ac:dyDescent="0.25">
      <c r="B101" s="548"/>
      <c r="C101" s="548"/>
      <c r="D101" s="548"/>
      <c r="E101" s="548"/>
      <c r="F101" s="548"/>
      <c r="G101" s="548"/>
      <c r="H101" s="548"/>
    </row>
    <row r="102" spans="1:13" ht="14.45" customHeight="1" x14ac:dyDescent="0.3">
      <c r="B102" s="5"/>
      <c r="C102" s="4"/>
      <c r="D102" s="6"/>
      <c r="E102" s="6"/>
    </row>
    <row r="103" spans="1:13" s="196" customFormat="1" ht="18" x14ac:dyDescent="0.25">
      <c r="B103" s="427" t="s">
        <v>655</v>
      </c>
      <c r="C103" s="427"/>
      <c r="D103" s="427"/>
      <c r="E103" s="197"/>
      <c r="F103" s="197"/>
      <c r="G103" s="198"/>
      <c r="H103" s="198"/>
      <c r="I103" s="198"/>
      <c r="J103" s="198"/>
    </row>
    <row r="104" spans="1:13" ht="20.100000000000001" customHeight="1" x14ac:dyDescent="0.25">
      <c r="A104" s="538"/>
      <c r="C104" s="4"/>
      <c r="D104" s="6"/>
      <c r="E104" s="6"/>
    </row>
    <row r="105" spans="1:13" ht="15.95" customHeight="1" x14ac:dyDescent="0.25">
      <c r="A105" s="538"/>
      <c r="B105" s="534" t="s">
        <v>656</v>
      </c>
      <c r="C105" s="534"/>
      <c r="D105" s="534"/>
      <c r="E105" s="534"/>
      <c r="F105" s="534"/>
      <c r="G105" s="534"/>
      <c r="H105" s="534"/>
      <c r="I105" s="534"/>
      <c r="K105" s="22"/>
      <c r="L105" s="22"/>
      <c r="M105" s="22"/>
    </row>
    <row r="106" spans="1:13" ht="20.100000000000001" customHeight="1" x14ac:dyDescent="0.25">
      <c r="A106" s="538"/>
      <c r="B106" s="4"/>
      <c r="C106" s="4"/>
      <c r="D106" s="6"/>
      <c r="E106" s="6"/>
    </row>
    <row r="107" spans="1:13" x14ac:dyDescent="0.25">
      <c r="A107" s="538"/>
      <c r="B107" s="327"/>
      <c r="C107" s="541"/>
      <c r="D107" s="541"/>
      <c r="E107" s="541"/>
      <c r="F107" s="541"/>
      <c r="G107" s="541"/>
      <c r="H107" s="541"/>
      <c r="I107" s="315"/>
    </row>
    <row r="108" spans="1:13" ht="149.25" customHeight="1" x14ac:dyDescent="0.25">
      <c r="B108" s="15">
        <v>2024</v>
      </c>
      <c r="C108" s="547" t="s">
        <v>657</v>
      </c>
      <c r="D108" s="547"/>
      <c r="E108" s="547"/>
      <c r="F108" s="547"/>
      <c r="G108" s="547"/>
      <c r="H108" s="547"/>
      <c r="I108" s="547"/>
    </row>
    <row r="109" spans="1:13" ht="20.100000000000001" customHeight="1" x14ac:dyDescent="0.25">
      <c r="C109" s="4"/>
      <c r="D109" s="6"/>
      <c r="E109" s="6"/>
    </row>
    <row r="110" spans="1:13" s="196" customFormat="1" ht="18" x14ac:dyDescent="0.25">
      <c r="B110" s="427" t="s">
        <v>658</v>
      </c>
      <c r="C110" s="427"/>
      <c r="D110" s="427"/>
      <c r="E110" s="197"/>
      <c r="F110" s="197"/>
      <c r="G110" s="198"/>
      <c r="H110" s="198"/>
      <c r="I110" s="198"/>
      <c r="J110" s="198"/>
    </row>
    <row r="111" spans="1:13" ht="20.25" x14ac:dyDescent="0.3">
      <c r="A111" s="538"/>
      <c r="B111" s="5"/>
      <c r="C111" s="4"/>
      <c r="D111" s="6"/>
      <c r="E111" s="6"/>
    </row>
    <row r="112" spans="1:13" ht="21.75" customHeight="1" x14ac:dyDescent="0.25">
      <c r="A112" s="538"/>
      <c r="B112" s="534" t="s">
        <v>659</v>
      </c>
      <c r="C112" s="534"/>
      <c r="D112" s="534"/>
      <c r="E112" s="534"/>
      <c r="F112" s="534"/>
      <c r="G112" s="534"/>
      <c r="H112" s="534"/>
      <c r="I112" s="534"/>
    </row>
    <row r="113" spans="1:10" ht="20.25" x14ac:dyDescent="0.3">
      <c r="A113" s="538"/>
      <c r="B113" s="5"/>
      <c r="C113" s="4"/>
      <c r="D113" s="6"/>
      <c r="E113" s="6"/>
    </row>
    <row r="114" spans="1:10" x14ac:dyDescent="0.25">
      <c r="A114" s="538"/>
      <c r="B114" s="327"/>
      <c r="C114" s="541"/>
      <c r="D114" s="541"/>
      <c r="E114" s="541"/>
      <c r="F114" s="541"/>
      <c r="G114" s="541"/>
      <c r="H114" s="541"/>
      <c r="I114" s="315"/>
    </row>
    <row r="115" spans="1:10" ht="163.15" customHeight="1" x14ac:dyDescent="0.25">
      <c r="B115" s="15">
        <v>2024</v>
      </c>
      <c r="C115" s="547" t="s">
        <v>660</v>
      </c>
      <c r="D115" s="547"/>
      <c r="E115" s="547"/>
      <c r="F115" s="547"/>
      <c r="G115" s="547"/>
      <c r="H115" s="547"/>
      <c r="I115" s="547"/>
    </row>
    <row r="116" spans="1:10" ht="12.6" customHeight="1" x14ac:dyDescent="0.25">
      <c r="B116" s="548"/>
      <c r="C116" s="548"/>
      <c r="D116" s="548"/>
      <c r="E116" s="548"/>
      <c r="F116" s="548"/>
      <c r="G116" s="548"/>
      <c r="H116" s="548"/>
    </row>
    <row r="117" spans="1:10" ht="20.25" x14ac:dyDescent="0.3">
      <c r="B117" s="5"/>
      <c r="C117" s="4"/>
      <c r="D117" s="6"/>
      <c r="E117" s="6"/>
    </row>
    <row r="118" spans="1:10" s="196" customFormat="1" ht="18" x14ac:dyDescent="0.25">
      <c r="B118" s="427" t="s">
        <v>661</v>
      </c>
      <c r="C118" s="427"/>
      <c r="D118" s="427"/>
      <c r="E118" s="197"/>
      <c r="F118" s="197"/>
      <c r="G118" s="198"/>
      <c r="H118" s="198"/>
      <c r="I118" s="198"/>
      <c r="J118" s="198"/>
    </row>
    <row r="119" spans="1:10" ht="12" customHeight="1" x14ac:dyDescent="0.25">
      <c r="A119" s="538"/>
    </row>
    <row r="120" spans="1:10" x14ac:dyDescent="0.25">
      <c r="A120" s="538"/>
      <c r="B120" s="534" t="s">
        <v>662</v>
      </c>
      <c r="C120" s="534"/>
      <c r="D120" s="534"/>
      <c r="E120" s="534"/>
      <c r="F120" s="534"/>
      <c r="G120" s="534"/>
      <c r="H120" s="534"/>
      <c r="I120" s="534"/>
    </row>
    <row r="121" spans="1:10" x14ac:dyDescent="0.25">
      <c r="A121" s="538"/>
    </row>
    <row r="122" spans="1:10" x14ac:dyDescent="0.25">
      <c r="A122" s="538"/>
    </row>
    <row r="123" spans="1:10" x14ac:dyDescent="0.25">
      <c r="A123" s="538"/>
      <c r="B123" s="327"/>
      <c r="C123" s="335"/>
      <c r="D123" s="335"/>
      <c r="E123" s="335"/>
      <c r="F123" s="335"/>
      <c r="G123" s="335"/>
      <c r="H123" s="335"/>
      <c r="I123" s="327"/>
    </row>
    <row r="124" spans="1:10" ht="255.6" customHeight="1" x14ac:dyDescent="0.25">
      <c r="B124" s="21">
        <v>2024</v>
      </c>
      <c r="C124" s="547" t="s">
        <v>663</v>
      </c>
      <c r="D124" s="547"/>
      <c r="E124" s="547"/>
      <c r="F124" s="547"/>
      <c r="G124" s="547"/>
      <c r="H124" s="547"/>
      <c r="I124" s="547"/>
    </row>
    <row r="125" spans="1:10" ht="9.6" customHeight="1" x14ac:dyDescent="0.25">
      <c r="B125" s="15"/>
    </row>
    <row r="126" spans="1:10" s="196" customFormat="1" ht="18" x14ac:dyDescent="0.25">
      <c r="B126" s="427" t="s">
        <v>664</v>
      </c>
      <c r="C126" s="427"/>
      <c r="D126" s="427"/>
      <c r="E126" s="197"/>
      <c r="F126" s="197"/>
      <c r="G126" s="198"/>
      <c r="H126" s="198"/>
      <c r="I126" s="198"/>
      <c r="J126" s="198"/>
    </row>
    <row r="127" spans="1:10" ht="20.25" x14ac:dyDescent="0.3">
      <c r="B127" s="5"/>
      <c r="C127" s="4"/>
      <c r="D127" s="6"/>
      <c r="E127" s="6"/>
    </row>
    <row r="128" spans="1:10" x14ac:dyDescent="0.25">
      <c r="B128" s="534" t="s">
        <v>665</v>
      </c>
      <c r="C128" s="534"/>
      <c r="D128" s="534"/>
      <c r="E128" s="534"/>
      <c r="F128" s="534"/>
      <c r="G128" s="534"/>
      <c r="H128" s="534"/>
      <c r="I128" s="534"/>
    </row>
    <row r="129" spans="1:14" ht="20.25" x14ac:dyDescent="0.3">
      <c r="B129" s="5"/>
      <c r="C129" s="4"/>
      <c r="D129" s="6"/>
      <c r="E129" s="6"/>
    </row>
    <row r="130" spans="1:14" x14ac:dyDescent="0.25">
      <c r="B130" s="327"/>
      <c r="C130" s="327"/>
      <c r="D130" s="545" t="s">
        <v>197</v>
      </c>
      <c r="E130" s="545"/>
      <c r="F130" s="545" t="s">
        <v>198</v>
      </c>
      <c r="G130" s="545"/>
      <c r="H130" s="545" t="s">
        <v>303</v>
      </c>
      <c r="I130" s="545"/>
    </row>
    <row r="131" spans="1:14" ht="48" x14ac:dyDescent="0.25">
      <c r="B131" s="562">
        <v>2024</v>
      </c>
      <c r="C131" s="25" t="s">
        <v>666</v>
      </c>
      <c r="D131" s="552">
        <v>10483</v>
      </c>
      <c r="E131" s="552"/>
      <c r="F131" s="552">
        <v>6245</v>
      </c>
      <c r="G131" s="552"/>
      <c r="H131" s="552">
        <v>612</v>
      </c>
      <c r="I131" s="552"/>
    </row>
    <row r="132" spans="1:14" ht="48" x14ac:dyDescent="0.25">
      <c r="B132" s="562"/>
      <c r="C132" s="25" t="s">
        <v>667</v>
      </c>
      <c r="D132" s="553">
        <v>0.77800000000000002</v>
      </c>
      <c r="E132" s="553"/>
      <c r="F132" s="553">
        <v>0.80659999999999998</v>
      </c>
      <c r="G132" s="553"/>
      <c r="H132" s="552">
        <v>100</v>
      </c>
      <c r="I132" s="552"/>
    </row>
    <row r="133" spans="1:14" ht="90.95" customHeight="1" x14ac:dyDescent="0.25">
      <c r="B133" s="562"/>
      <c r="C133" s="25" t="s">
        <v>668</v>
      </c>
      <c r="D133" s="552">
        <v>9272</v>
      </c>
      <c r="E133" s="552"/>
      <c r="F133" s="552">
        <v>1106</v>
      </c>
      <c r="G133" s="552"/>
      <c r="H133" s="552">
        <v>612</v>
      </c>
      <c r="I133" s="552"/>
    </row>
    <row r="134" spans="1:14" ht="90.95" customHeight="1" x14ac:dyDescent="0.25">
      <c r="A134" s="13"/>
      <c r="B134" s="562"/>
      <c r="C134" s="25" t="s">
        <v>669</v>
      </c>
      <c r="D134" s="553">
        <v>0.83</v>
      </c>
      <c r="E134" s="553"/>
      <c r="F134" s="553">
        <v>0.4733</v>
      </c>
      <c r="G134" s="553"/>
      <c r="H134" s="553">
        <v>1</v>
      </c>
      <c r="I134" s="553"/>
    </row>
    <row r="135" spans="1:14" ht="90.95" customHeight="1" x14ac:dyDescent="0.25">
      <c r="A135" s="13"/>
      <c r="B135" s="562"/>
      <c r="C135" s="25" t="s">
        <v>670</v>
      </c>
      <c r="D135" s="552">
        <v>9263</v>
      </c>
      <c r="E135" s="552"/>
      <c r="F135" s="552">
        <v>1106</v>
      </c>
      <c r="G135" s="552"/>
      <c r="H135" s="552">
        <v>337</v>
      </c>
      <c r="I135" s="552"/>
    </row>
    <row r="136" spans="1:14" ht="90.95" customHeight="1" x14ac:dyDescent="0.25">
      <c r="A136" s="13"/>
      <c r="B136" s="562"/>
      <c r="C136" s="25" t="s">
        <v>671</v>
      </c>
      <c r="D136" s="553">
        <v>0.83</v>
      </c>
      <c r="E136" s="553"/>
      <c r="F136" s="553">
        <v>0.4733</v>
      </c>
      <c r="G136" s="553"/>
      <c r="H136" s="553">
        <v>0.75</v>
      </c>
      <c r="I136" s="553"/>
    </row>
    <row r="137" spans="1:14" ht="21" customHeight="1" x14ac:dyDescent="0.25">
      <c r="B137" s="548"/>
      <c r="C137" s="548"/>
      <c r="D137" s="548"/>
      <c r="E137" s="548"/>
      <c r="F137" s="548"/>
      <c r="G137" s="548"/>
      <c r="H137" s="548"/>
    </row>
    <row r="138" spans="1:14" ht="14.45" customHeight="1" x14ac:dyDescent="0.3">
      <c r="B138" s="5"/>
      <c r="C138" s="4"/>
      <c r="D138" s="6"/>
      <c r="E138" s="6"/>
    </row>
    <row r="139" spans="1:14" ht="14.45" customHeight="1" x14ac:dyDescent="0.25"/>
    <row r="140" spans="1:14" s="196" customFormat="1" ht="18" x14ac:dyDescent="0.25">
      <c r="B140" s="427" t="s">
        <v>672</v>
      </c>
      <c r="C140" s="427"/>
      <c r="D140" s="427"/>
      <c r="E140" s="197"/>
      <c r="F140" s="197"/>
      <c r="G140" s="198"/>
      <c r="H140" s="198"/>
      <c r="I140" s="198"/>
      <c r="J140" s="198"/>
    </row>
    <row r="141" spans="1:14" ht="20.25" x14ac:dyDescent="0.3">
      <c r="A141" s="538"/>
      <c r="B141" s="5"/>
      <c r="C141" s="4"/>
      <c r="D141" s="6"/>
      <c r="E141" s="6"/>
    </row>
    <row r="142" spans="1:14" ht="21" customHeight="1" x14ac:dyDescent="0.25">
      <c r="A142" s="538"/>
      <c r="B142" s="534" t="s">
        <v>673</v>
      </c>
      <c r="C142" s="534"/>
      <c r="D142" s="534"/>
      <c r="E142" s="534"/>
      <c r="F142" s="534"/>
      <c r="G142" s="534"/>
      <c r="H142" s="534"/>
      <c r="I142" s="534"/>
    </row>
    <row r="143" spans="1:14" ht="20.25" x14ac:dyDescent="0.3">
      <c r="A143" s="538"/>
      <c r="B143" s="336"/>
      <c r="C143" s="549" t="s">
        <v>674</v>
      </c>
      <c r="D143" s="550"/>
      <c r="E143" s="550"/>
      <c r="F143" s="550"/>
      <c r="G143" s="550"/>
      <c r="H143" s="551"/>
      <c r="I143" s="549" t="s">
        <v>675</v>
      </c>
      <c r="J143" s="550"/>
      <c r="K143" s="550"/>
      <c r="L143" s="550"/>
      <c r="M143" s="550"/>
      <c r="N143" s="551"/>
    </row>
    <row r="144" spans="1:14" ht="63.75" x14ac:dyDescent="0.25">
      <c r="A144" s="538"/>
      <c r="B144" s="342"/>
      <c r="C144" s="343" t="s">
        <v>676</v>
      </c>
      <c r="D144" s="344" t="s">
        <v>677</v>
      </c>
      <c r="E144" s="344" t="s">
        <v>678</v>
      </c>
      <c r="F144" s="344" t="s">
        <v>679</v>
      </c>
      <c r="G144" s="344" t="s">
        <v>680</v>
      </c>
      <c r="H144" s="345" t="s">
        <v>681</v>
      </c>
      <c r="I144" s="343" t="s">
        <v>676</v>
      </c>
      <c r="J144" s="344" t="s">
        <v>677</v>
      </c>
      <c r="K144" s="344" t="s">
        <v>678</v>
      </c>
      <c r="L144" s="344" t="s">
        <v>679</v>
      </c>
      <c r="M144" s="344" t="s">
        <v>680</v>
      </c>
      <c r="N144" s="345" t="s">
        <v>681</v>
      </c>
    </row>
    <row r="145" spans="1:14" x14ac:dyDescent="0.25">
      <c r="A145" s="538"/>
      <c r="B145" s="15">
        <v>2022</v>
      </c>
      <c r="C145" s="339">
        <v>13026735.623</v>
      </c>
      <c r="D145" s="346">
        <v>0</v>
      </c>
      <c r="E145" s="346">
        <v>0.92</v>
      </c>
      <c r="F145" s="346">
        <v>1.84</v>
      </c>
      <c r="G145" s="346">
        <v>0</v>
      </c>
      <c r="H145" s="346">
        <v>3.65</v>
      </c>
      <c r="I145" s="339">
        <v>32835641.090000004</v>
      </c>
      <c r="J145" s="346">
        <v>1</v>
      </c>
      <c r="K145" s="346">
        <v>0.67</v>
      </c>
      <c r="L145" s="346">
        <v>2.0099999999999998</v>
      </c>
      <c r="M145" s="346">
        <v>0.03</v>
      </c>
      <c r="N145" s="346">
        <v>0.96</v>
      </c>
    </row>
    <row r="146" spans="1:14" x14ac:dyDescent="0.25">
      <c r="B146" s="15">
        <v>2023</v>
      </c>
      <c r="C146" s="339">
        <v>12466937.316</v>
      </c>
      <c r="D146" s="346">
        <v>0</v>
      </c>
      <c r="E146" s="346">
        <v>1.04</v>
      </c>
      <c r="F146" s="346">
        <v>2.65</v>
      </c>
      <c r="G146" s="346">
        <v>0</v>
      </c>
      <c r="H146" s="346">
        <v>6</v>
      </c>
      <c r="I146" s="339">
        <v>29373294.02</v>
      </c>
      <c r="J146" s="346">
        <v>0</v>
      </c>
      <c r="K146" s="346">
        <v>0.82</v>
      </c>
      <c r="L146" s="346">
        <v>1.94</v>
      </c>
      <c r="M146" s="346">
        <v>0</v>
      </c>
      <c r="N146" s="346">
        <v>1.1100000000000001</v>
      </c>
    </row>
    <row r="147" spans="1:14" x14ac:dyDescent="0.25">
      <c r="B147" s="15">
        <v>2024</v>
      </c>
      <c r="C147" s="339">
        <v>12313911.50333333</v>
      </c>
      <c r="D147" s="346">
        <v>2</v>
      </c>
      <c r="E147" s="346">
        <v>1.3</v>
      </c>
      <c r="F147" s="346">
        <v>2.68</v>
      </c>
      <c r="G147" s="346">
        <v>0.13</v>
      </c>
      <c r="H147" s="346">
        <v>4.82</v>
      </c>
      <c r="I147" s="339">
        <v>28281880.040002998</v>
      </c>
      <c r="J147" s="346">
        <v>1</v>
      </c>
      <c r="K147" s="346">
        <v>1.03</v>
      </c>
      <c r="L147" s="346">
        <v>2.23</v>
      </c>
      <c r="M147" s="346">
        <v>0.04</v>
      </c>
      <c r="N147" s="346">
        <v>0.86</v>
      </c>
    </row>
    <row r="148" spans="1:14" ht="15.75" customHeight="1" x14ac:dyDescent="0.25">
      <c r="B148" s="547"/>
      <c r="C148" s="547"/>
      <c r="D148" s="547"/>
      <c r="E148" s="547"/>
      <c r="F148" s="547"/>
      <c r="G148" s="547"/>
      <c r="H148" s="547"/>
    </row>
    <row r="149" spans="1:14" ht="23.1" customHeight="1" x14ac:dyDescent="0.25">
      <c r="B149" s="24"/>
      <c r="C149" s="24"/>
      <c r="D149" s="24"/>
      <c r="E149" s="24"/>
      <c r="F149" s="24"/>
      <c r="G149" s="24"/>
      <c r="H149" s="24"/>
    </row>
    <row r="150" spans="1:14" ht="20.100000000000001" customHeight="1" x14ac:dyDescent="0.25">
      <c r="B150" s="564" t="s">
        <v>682</v>
      </c>
      <c r="C150" s="564"/>
      <c r="D150" s="564"/>
      <c r="E150" s="564"/>
      <c r="F150" s="564"/>
    </row>
    <row r="151" spans="1:14" x14ac:dyDescent="0.25">
      <c r="B151" s="337"/>
      <c r="C151" s="33">
        <v>2021</v>
      </c>
      <c r="D151" s="33">
        <v>2022</v>
      </c>
      <c r="E151" s="33">
        <v>2023</v>
      </c>
      <c r="F151" s="33">
        <v>2024</v>
      </c>
    </row>
    <row r="152" spans="1:14" x14ac:dyDescent="0.25">
      <c r="B152" s="338" t="s">
        <v>197</v>
      </c>
      <c r="C152" s="341">
        <v>3.2651520605803253</v>
      </c>
      <c r="D152" s="341">
        <v>2.7688443322767147</v>
      </c>
      <c r="E152" s="341">
        <v>2.6789700764400401</v>
      </c>
      <c r="F152" s="341">
        <v>4.0090300538369785</v>
      </c>
    </row>
    <row r="153" spans="1:14" x14ac:dyDescent="0.25">
      <c r="B153" s="338" t="s">
        <v>198</v>
      </c>
      <c r="C153" s="341">
        <v>0.71450870933501054</v>
      </c>
      <c r="D153" s="341">
        <v>1.9863784582782744</v>
      </c>
      <c r="E153" s="341">
        <v>1.8905861378531428</v>
      </c>
      <c r="F153" s="341">
        <v>1.838900475800912</v>
      </c>
    </row>
    <row r="154" spans="1:14" x14ac:dyDescent="0.25">
      <c r="B154" s="338" t="s">
        <v>303</v>
      </c>
      <c r="C154" s="341">
        <v>0</v>
      </c>
      <c r="D154" s="341">
        <v>0</v>
      </c>
      <c r="E154" s="341">
        <v>0.13595058666889898</v>
      </c>
      <c r="F154" s="341">
        <v>0</v>
      </c>
    </row>
    <row r="155" spans="1:14" ht="30" x14ac:dyDescent="0.25">
      <c r="B155" s="340" t="s">
        <v>683</v>
      </c>
      <c r="C155" s="341">
        <v>0</v>
      </c>
      <c r="D155" s="341">
        <v>0</v>
      </c>
      <c r="E155" s="341">
        <v>0</v>
      </c>
      <c r="F155" s="341">
        <v>0</v>
      </c>
    </row>
    <row r="156" spans="1:14" ht="25.5" customHeight="1" x14ac:dyDescent="0.25"/>
    <row r="157" spans="1:14" ht="20.100000000000001" customHeight="1" x14ac:dyDescent="0.25">
      <c r="B157" s="564" t="s">
        <v>684</v>
      </c>
      <c r="C157" s="564"/>
      <c r="D157" s="564"/>
      <c r="E157" s="564"/>
      <c r="F157" s="564"/>
    </row>
    <row r="158" spans="1:14" x14ac:dyDescent="0.25">
      <c r="B158" s="337"/>
      <c r="C158" s="33">
        <v>2021</v>
      </c>
      <c r="D158" s="33">
        <v>2022</v>
      </c>
      <c r="E158" s="33">
        <v>2023</v>
      </c>
      <c r="F158" s="33">
        <v>2024</v>
      </c>
    </row>
    <row r="159" spans="1:14" x14ac:dyDescent="0.25">
      <c r="B159" s="338" t="s">
        <v>197</v>
      </c>
      <c r="C159" s="341">
        <v>2.1299694349018852</v>
      </c>
      <c r="D159" s="341">
        <v>2.497089845251939</v>
      </c>
      <c r="E159" s="341">
        <v>2.0561224428055955</v>
      </c>
      <c r="F159" s="341">
        <v>2.3438891267995543</v>
      </c>
    </row>
    <row r="160" spans="1:14" x14ac:dyDescent="0.25">
      <c r="B160" s="338" t="s">
        <v>198</v>
      </c>
      <c r="C160" s="341">
        <v>0.63668516655943608</v>
      </c>
      <c r="D160" s="341">
        <v>1.1741456348367976</v>
      </c>
      <c r="E160" s="341">
        <v>1.2614864156753332</v>
      </c>
      <c r="F160" s="341">
        <v>1.8643987331208327</v>
      </c>
    </row>
    <row r="161" spans="1:10" x14ac:dyDescent="0.25">
      <c r="B161" s="338" t="s">
        <v>303</v>
      </c>
      <c r="C161" s="341">
        <v>0</v>
      </c>
      <c r="D161" s="341">
        <v>0</v>
      </c>
      <c r="E161" s="341">
        <v>9.9907900701001986E-2</v>
      </c>
      <c r="F161" s="341">
        <v>3.6767409368335908</v>
      </c>
    </row>
    <row r="162" spans="1:10" ht="30" x14ac:dyDescent="0.25">
      <c r="B162" s="340" t="s">
        <v>683</v>
      </c>
      <c r="C162" s="341">
        <v>4.3674072624741882</v>
      </c>
      <c r="D162" s="341">
        <v>1.5915495087284555</v>
      </c>
      <c r="E162" s="341">
        <v>4.5510357702309472</v>
      </c>
      <c r="F162" s="341">
        <v>3.0495902097907641</v>
      </c>
    </row>
    <row r="163" spans="1:10" ht="20.25" x14ac:dyDescent="0.3">
      <c r="B163" s="5"/>
      <c r="C163" s="4"/>
      <c r="D163" s="6"/>
      <c r="E163" s="6"/>
    </row>
    <row r="164" spans="1:10" ht="20.25" x14ac:dyDescent="0.3">
      <c r="B164" s="5"/>
      <c r="C164" s="4"/>
      <c r="D164" s="6"/>
      <c r="E164" s="6"/>
    </row>
    <row r="165" spans="1:10" s="196" customFormat="1" ht="18" x14ac:dyDescent="0.25">
      <c r="B165" s="427" t="s">
        <v>685</v>
      </c>
      <c r="C165" s="427"/>
      <c r="D165" s="427"/>
      <c r="E165" s="197"/>
      <c r="F165" s="197"/>
      <c r="G165" s="198"/>
      <c r="H165" s="198"/>
      <c r="I165" s="198"/>
      <c r="J165" s="198"/>
    </row>
    <row r="166" spans="1:10" ht="20.25" x14ac:dyDescent="0.3">
      <c r="A166" s="538"/>
      <c r="B166" s="5"/>
      <c r="C166" s="4"/>
      <c r="D166" s="6"/>
      <c r="E166" s="6"/>
    </row>
    <row r="167" spans="1:10" ht="21" customHeight="1" x14ac:dyDescent="0.25">
      <c r="A167" s="538"/>
      <c r="B167" s="534" t="s">
        <v>686</v>
      </c>
      <c r="C167" s="534"/>
      <c r="D167" s="534"/>
      <c r="E167" s="534"/>
      <c r="F167" s="534"/>
      <c r="G167" s="534"/>
      <c r="H167" s="534"/>
      <c r="I167" s="534"/>
    </row>
    <row r="168" spans="1:10" ht="20.25" x14ac:dyDescent="0.3">
      <c r="A168" s="538"/>
      <c r="B168" s="5"/>
      <c r="C168" s="4"/>
      <c r="D168" s="6"/>
      <c r="E168" s="6"/>
    </row>
    <row r="169" spans="1:10" x14ac:dyDescent="0.25">
      <c r="A169" s="538"/>
      <c r="B169" s="327"/>
      <c r="C169" s="541"/>
      <c r="D169" s="541"/>
      <c r="E169" s="541"/>
      <c r="F169" s="541"/>
      <c r="G169" s="541"/>
      <c r="H169" s="541"/>
      <c r="I169" s="315"/>
    </row>
    <row r="170" spans="1:10" ht="108" customHeight="1" x14ac:dyDescent="0.25">
      <c r="A170" s="538"/>
      <c r="B170" s="15">
        <v>2023</v>
      </c>
      <c r="C170" s="547" t="s">
        <v>687</v>
      </c>
      <c r="D170" s="547"/>
      <c r="E170" s="547"/>
      <c r="F170" s="547"/>
      <c r="G170" s="547"/>
      <c r="H170" s="547"/>
      <c r="I170" s="547"/>
      <c r="J170" s="25"/>
    </row>
    <row r="171" spans="1:10" ht="162.75" customHeight="1" x14ac:dyDescent="0.25">
      <c r="A171" s="538"/>
      <c r="B171" s="15">
        <v>2024</v>
      </c>
      <c r="C171" s="547" t="s">
        <v>688</v>
      </c>
      <c r="D171" s="547"/>
      <c r="E171" s="547"/>
      <c r="F171" s="547"/>
      <c r="G171" s="547"/>
      <c r="H171" s="547"/>
      <c r="I171" s="547"/>
    </row>
    <row r="172" spans="1:10" x14ac:dyDescent="0.25">
      <c r="B172" s="546"/>
      <c r="C172" s="546"/>
      <c r="D172" s="546"/>
      <c r="E172" s="546"/>
      <c r="F172" s="546"/>
      <c r="G172" s="546"/>
      <c r="H172" s="546"/>
    </row>
    <row r="173" spans="1:10" ht="14.1" customHeight="1" x14ac:dyDescent="0.3">
      <c r="B173" s="5"/>
      <c r="C173" s="4"/>
      <c r="D173" s="6"/>
      <c r="E173" s="6"/>
    </row>
    <row r="175" spans="1:10" s="196" customFormat="1" ht="18" x14ac:dyDescent="0.25">
      <c r="B175" s="427" t="s">
        <v>689</v>
      </c>
      <c r="C175" s="427"/>
      <c r="D175" s="427"/>
      <c r="E175" s="197"/>
      <c r="F175" s="197"/>
      <c r="G175" s="198"/>
      <c r="H175" s="198"/>
      <c r="I175" s="198"/>
      <c r="J175" s="198"/>
    </row>
    <row r="176" spans="1:10" ht="20.25" x14ac:dyDescent="0.3">
      <c r="A176" s="538"/>
      <c r="B176" s="5"/>
      <c r="C176" s="4"/>
      <c r="D176" s="6"/>
      <c r="E176" s="6"/>
    </row>
    <row r="177" spans="1:12" ht="22.5" customHeight="1" x14ac:dyDescent="0.25">
      <c r="A177" s="538"/>
      <c r="B177" s="534" t="s">
        <v>690</v>
      </c>
      <c r="C177" s="534"/>
      <c r="D177" s="534"/>
      <c r="E177" s="534"/>
      <c r="F177" s="534"/>
      <c r="G177" s="534"/>
      <c r="H177" s="534"/>
      <c r="I177" s="534"/>
    </row>
    <row r="178" spans="1:12" ht="20.25" x14ac:dyDescent="0.3">
      <c r="A178" s="538"/>
      <c r="B178" s="5"/>
      <c r="C178" s="4"/>
      <c r="D178" s="6"/>
      <c r="E178" s="6"/>
    </row>
    <row r="179" spans="1:12" ht="20.25" x14ac:dyDescent="0.3">
      <c r="A179" s="538"/>
      <c r="B179" s="5"/>
      <c r="C179" s="4"/>
      <c r="D179" s="6"/>
      <c r="E179" s="6"/>
    </row>
    <row r="180" spans="1:12" s="34" customFormat="1" ht="24.95" customHeight="1" x14ac:dyDescent="0.25">
      <c r="A180" s="538"/>
      <c r="B180" s="554"/>
      <c r="C180" s="564" t="s">
        <v>691</v>
      </c>
      <c r="D180" s="564"/>
      <c r="E180" s="564"/>
      <c r="F180" s="564"/>
      <c r="G180" s="564"/>
      <c r="H180" s="564"/>
      <c r="I180" s="564"/>
      <c r="J180" s="564"/>
      <c r="K180" s="564"/>
      <c r="L180" s="564"/>
    </row>
    <row r="181" spans="1:12" ht="35.1" customHeight="1" x14ac:dyDescent="0.25">
      <c r="A181" s="538"/>
      <c r="B181" s="554"/>
      <c r="C181" s="555" t="s">
        <v>692</v>
      </c>
      <c r="D181" s="555"/>
      <c r="E181" s="555" t="s">
        <v>693</v>
      </c>
      <c r="F181" s="555"/>
      <c r="G181" s="555" t="s">
        <v>694</v>
      </c>
      <c r="H181" s="555"/>
      <c r="I181" s="555" t="s">
        <v>695</v>
      </c>
      <c r="J181" s="555"/>
      <c r="K181" s="555" t="s">
        <v>696</v>
      </c>
      <c r="L181" s="555"/>
    </row>
    <row r="182" spans="1:12" ht="50.1" customHeight="1" x14ac:dyDescent="0.25">
      <c r="A182" s="538"/>
      <c r="B182" s="15" t="s">
        <v>697</v>
      </c>
      <c r="C182" s="347" t="s">
        <v>698</v>
      </c>
      <c r="D182" s="347" t="s">
        <v>699</v>
      </c>
      <c r="E182" s="347" t="s">
        <v>698</v>
      </c>
      <c r="F182" s="347" t="s">
        <v>699</v>
      </c>
      <c r="G182" s="347" t="s">
        <v>698</v>
      </c>
      <c r="H182" s="347" t="s">
        <v>699</v>
      </c>
      <c r="I182" s="347" t="s">
        <v>698</v>
      </c>
      <c r="J182" s="347" t="s">
        <v>699</v>
      </c>
      <c r="K182" s="347" t="s">
        <v>698</v>
      </c>
      <c r="L182" s="347" t="s">
        <v>699</v>
      </c>
    </row>
    <row r="183" spans="1:12" x14ac:dyDescent="0.25">
      <c r="A183" s="538"/>
      <c r="B183" s="15">
        <v>2022</v>
      </c>
      <c r="C183" s="341">
        <v>0</v>
      </c>
      <c r="D183" s="341">
        <v>0.45</v>
      </c>
      <c r="E183" s="341">
        <v>19.16</v>
      </c>
      <c r="F183" s="341">
        <v>40.76</v>
      </c>
      <c r="G183" s="341">
        <v>13.6</v>
      </c>
      <c r="H183" s="341">
        <v>16.05</v>
      </c>
      <c r="I183" s="341">
        <v>24.02</v>
      </c>
      <c r="J183" s="341">
        <v>25.76</v>
      </c>
      <c r="K183" s="341">
        <v>16.170000000000002</v>
      </c>
      <c r="L183" s="341">
        <v>24.89</v>
      </c>
    </row>
    <row r="184" spans="1:12" x14ac:dyDescent="0.25">
      <c r="B184" s="15">
        <v>2023</v>
      </c>
      <c r="C184" s="341">
        <v>1</v>
      </c>
      <c r="D184" s="341">
        <v>0</v>
      </c>
      <c r="E184" s="341">
        <v>21.260263157894737</v>
      </c>
      <c r="F184" s="341">
        <v>42.489174311926604</v>
      </c>
      <c r="G184" s="341">
        <v>11.058666666666667</v>
      </c>
      <c r="H184" s="341">
        <v>10.304795180722891</v>
      </c>
      <c r="I184" s="341">
        <v>53.8636858974359</v>
      </c>
      <c r="J184" s="341">
        <v>83.207207859358832</v>
      </c>
      <c r="K184" s="341">
        <v>31.818104166666664</v>
      </c>
      <c r="L184" s="341">
        <v>30.99735653235653</v>
      </c>
    </row>
    <row r="185" spans="1:12" x14ac:dyDescent="0.25">
      <c r="B185" s="15">
        <v>2024</v>
      </c>
      <c r="C185" s="341">
        <v>3</v>
      </c>
      <c r="D185" s="341">
        <v>4</v>
      </c>
      <c r="E185" s="341">
        <v>12</v>
      </c>
      <c r="F185" s="341">
        <v>19</v>
      </c>
      <c r="G185" s="341">
        <v>21</v>
      </c>
      <c r="H185" s="341">
        <v>33</v>
      </c>
      <c r="I185" s="341">
        <v>31</v>
      </c>
      <c r="J185" s="341">
        <v>40</v>
      </c>
      <c r="K185" s="341">
        <v>30</v>
      </c>
      <c r="L185" s="341">
        <v>27</v>
      </c>
    </row>
    <row r="186" spans="1:12" x14ac:dyDescent="0.25">
      <c r="B186" s="15"/>
      <c r="C186" s="348"/>
      <c r="D186" s="348"/>
      <c r="E186" s="348"/>
      <c r="F186" s="348"/>
      <c r="G186" s="348"/>
      <c r="H186" s="348"/>
      <c r="I186" s="348"/>
      <c r="J186" s="348"/>
      <c r="K186" s="348"/>
      <c r="L186" s="348"/>
    </row>
    <row r="187" spans="1:12" x14ac:dyDescent="0.25">
      <c r="B187" s="15"/>
      <c r="C187" s="348"/>
      <c r="D187" s="348"/>
      <c r="E187" s="348"/>
      <c r="F187" s="348"/>
      <c r="G187" s="348"/>
      <c r="H187" s="348"/>
      <c r="I187" s="348"/>
      <c r="J187" s="348"/>
      <c r="K187" s="348"/>
      <c r="L187" s="348"/>
    </row>
    <row r="188" spans="1:12" s="196" customFormat="1" ht="18" x14ac:dyDescent="0.25">
      <c r="B188" s="427" t="s">
        <v>700</v>
      </c>
      <c r="C188" s="427"/>
      <c r="D188" s="427"/>
      <c r="E188" s="197"/>
      <c r="F188" s="197"/>
      <c r="G188" s="198"/>
      <c r="H188" s="198"/>
      <c r="I188" s="198"/>
      <c r="J188" s="198"/>
    </row>
    <row r="189" spans="1:12" ht="20.25" x14ac:dyDescent="0.3">
      <c r="A189" s="538"/>
      <c r="B189" s="5"/>
      <c r="C189" s="4"/>
      <c r="D189" s="6"/>
      <c r="E189" s="6"/>
    </row>
    <row r="190" spans="1:12" ht="18" customHeight="1" x14ac:dyDescent="0.25">
      <c r="A190" s="538"/>
      <c r="B190" s="557" t="s">
        <v>701</v>
      </c>
      <c r="C190" s="557"/>
      <c r="D190" s="557"/>
      <c r="E190" s="557"/>
      <c r="F190" s="557"/>
      <c r="G190" s="557"/>
      <c r="H190" s="557"/>
    </row>
    <row r="191" spans="1:12" ht="20.25" x14ac:dyDescent="0.3">
      <c r="A191" s="538"/>
      <c r="B191" s="5"/>
      <c r="C191" s="4"/>
      <c r="D191" s="6"/>
      <c r="E191" s="6"/>
    </row>
    <row r="192" spans="1:12" x14ac:dyDescent="0.25">
      <c r="A192" s="538"/>
      <c r="B192" s="327"/>
      <c r="C192" s="541"/>
      <c r="D192" s="541"/>
      <c r="E192" s="541"/>
      <c r="F192" s="541"/>
      <c r="G192" s="541"/>
      <c r="H192" s="541"/>
      <c r="I192" s="315"/>
    </row>
    <row r="193" spans="1:18" ht="147" customHeight="1" x14ac:dyDescent="0.25">
      <c r="B193" s="15">
        <v>2024</v>
      </c>
      <c r="C193" s="547" t="s">
        <v>702</v>
      </c>
      <c r="D193" s="547"/>
      <c r="E193" s="547"/>
      <c r="F193" s="547"/>
      <c r="G193" s="547"/>
      <c r="H193" s="547"/>
      <c r="I193" s="547"/>
    </row>
    <row r="194" spans="1:18" ht="20.25" x14ac:dyDescent="0.3">
      <c r="B194" s="5"/>
      <c r="C194" s="4"/>
      <c r="D194" s="6"/>
      <c r="E194" s="6"/>
    </row>
    <row r="195" spans="1:18" ht="14.45" customHeight="1" x14ac:dyDescent="0.3">
      <c r="B195" s="5"/>
      <c r="C195" s="4"/>
      <c r="D195" s="6"/>
      <c r="E195" s="6"/>
    </row>
    <row r="196" spans="1:18" ht="25.5" hidden="1" x14ac:dyDescent="0.25">
      <c r="B196" s="35" t="s">
        <v>703</v>
      </c>
      <c r="C196" s="36" t="s">
        <v>704</v>
      </c>
      <c r="D196" s="36" t="s">
        <v>705</v>
      </c>
      <c r="E196" s="36" t="s">
        <v>706</v>
      </c>
      <c r="F196" s="36" t="s">
        <v>707</v>
      </c>
      <c r="G196" s="36" t="s">
        <v>708</v>
      </c>
      <c r="H196" s="36" t="s">
        <v>709</v>
      </c>
      <c r="I196" s="36" t="s">
        <v>710</v>
      </c>
      <c r="J196" s="36" t="s">
        <v>711</v>
      </c>
      <c r="K196" s="36" t="s">
        <v>712</v>
      </c>
      <c r="L196" s="329"/>
      <c r="M196" s="329"/>
    </row>
    <row r="197" spans="1:18" hidden="1" x14ac:dyDescent="0.25">
      <c r="B197" s="23" t="s">
        <v>612</v>
      </c>
      <c r="C197" s="37">
        <v>0.91228070175438591</v>
      </c>
      <c r="D197" s="37">
        <v>1</v>
      </c>
      <c r="E197" s="37">
        <v>0.97558139534883725</v>
      </c>
      <c r="F197" s="37">
        <v>0.97697841726618706</v>
      </c>
      <c r="G197" s="37">
        <v>0.98587819947043243</v>
      </c>
      <c r="H197" s="37">
        <v>0.87610619469026552</v>
      </c>
      <c r="I197" s="37">
        <v>0.78183116848760614</v>
      </c>
      <c r="J197" s="37">
        <v>0.86170212765957444</v>
      </c>
      <c r="K197" s="37">
        <v>0.93504452592980614</v>
      </c>
      <c r="L197" s="330"/>
      <c r="M197" s="330"/>
    </row>
    <row r="198" spans="1:18" hidden="1" x14ac:dyDescent="0.25">
      <c r="B198" s="23" t="s">
        <v>613</v>
      </c>
      <c r="C198" s="37">
        <v>0.81818181818181823</v>
      </c>
      <c r="D198" s="37">
        <v>1</v>
      </c>
      <c r="E198" s="37">
        <v>0.96745562130177509</v>
      </c>
      <c r="F198" s="37">
        <v>0.9754385964912281</v>
      </c>
      <c r="G198" s="37">
        <v>0.95454545454545459</v>
      </c>
      <c r="H198" s="37">
        <v>0.77777777777777779</v>
      </c>
      <c r="I198" s="37">
        <v>0.78462278907472027</v>
      </c>
      <c r="J198" s="37">
        <v>0.8294117647058824</v>
      </c>
      <c r="K198" s="37">
        <v>0.90003411804844757</v>
      </c>
      <c r="L198" s="330"/>
      <c r="M198" s="330"/>
    </row>
    <row r="199" spans="1:18" x14ac:dyDescent="0.25">
      <c r="B199" s="19"/>
      <c r="C199" s="19"/>
      <c r="D199" s="19"/>
      <c r="E199" s="19"/>
      <c r="F199" s="19"/>
      <c r="G199" s="19"/>
      <c r="H199" s="19"/>
    </row>
    <row r="200" spans="1:18" s="196" customFormat="1" ht="18" x14ac:dyDescent="0.25">
      <c r="B200" s="427" t="s">
        <v>713</v>
      </c>
      <c r="C200" s="427"/>
      <c r="D200" s="427"/>
      <c r="E200" s="197"/>
      <c r="F200" s="197"/>
      <c r="G200" s="198"/>
      <c r="H200" s="198"/>
      <c r="I200" s="198"/>
      <c r="J200" s="198"/>
    </row>
    <row r="201" spans="1:18" ht="20.25" x14ac:dyDescent="0.3">
      <c r="A201" s="538"/>
      <c r="B201" s="5"/>
      <c r="C201" s="4"/>
      <c r="D201" s="6"/>
      <c r="E201" s="6"/>
    </row>
    <row r="202" spans="1:18" ht="21.6" customHeight="1" x14ac:dyDescent="0.25">
      <c r="A202" s="538"/>
      <c r="B202" s="534" t="s">
        <v>714</v>
      </c>
      <c r="C202" s="534"/>
      <c r="D202" s="534"/>
      <c r="E202" s="534"/>
      <c r="F202" s="534"/>
      <c r="G202" s="534"/>
      <c r="H202" s="534"/>
      <c r="I202" s="14"/>
    </row>
    <row r="203" spans="1:18" ht="20.25" x14ac:dyDescent="0.3">
      <c r="A203" s="538"/>
      <c r="B203" s="5"/>
      <c r="C203" s="4"/>
      <c r="D203" s="6"/>
      <c r="E203" s="6"/>
    </row>
    <row r="204" spans="1:18" ht="18" customHeight="1" thickBot="1" x14ac:dyDescent="0.3">
      <c r="A204" s="538"/>
      <c r="B204" s="327"/>
      <c r="C204" s="564" t="s">
        <v>715</v>
      </c>
      <c r="D204" s="564"/>
      <c r="E204" s="564"/>
      <c r="F204" s="564"/>
      <c r="G204" s="564"/>
      <c r="H204" s="564"/>
      <c r="I204" s="564"/>
      <c r="J204" s="564"/>
      <c r="K204" s="564"/>
      <c r="L204" s="564"/>
      <c r="M204" s="564"/>
      <c r="N204" s="564"/>
    </row>
    <row r="205" spans="1:18" ht="15.75" customHeight="1" thickBot="1" x14ac:dyDescent="0.3">
      <c r="B205" s="556"/>
      <c r="C205" s="555" t="s">
        <v>716</v>
      </c>
      <c r="D205" s="555"/>
      <c r="E205" s="555" t="s">
        <v>717</v>
      </c>
      <c r="F205" s="555"/>
      <c r="G205" s="555" t="s">
        <v>718</v>
      </c>
      <c r="H205" s="555"/>
      <c r="I205" s="555" t="s">
        <v>719</v>
      </c>
      <c r="J205" s="555"/>
      <c r="K205" s="555" t="s">
        <v>720</v>
      </c>
      <c r="L205" s="555"/>
      <c r="M205" s="555" t="s">
        <v>696</v>
      </c>
      <c r="N205" s="555"/>
      <c r="O205" s="565" t="s">
        <v>721</v>
      </c>
      <c r="P205" s="566"/>
      <c r="Q205" s="565" t="s">
        <v>722</v>
      </c>
      <c r="R205" s="567"/>
    </row>
    <row r="206" spans="1:18" ht="15.75" thickBot="1" x14ac:dyDescent="0.3">
      <c r="B206" s="556"/>
      <c r="C206" s="347" t="s">
        <v>613</v>
      </c>
      <c r="D206" s="347" t="s">
        <v>612</v>
      </c>
      <c r="E206" s="347" t="s">
        <v>613</v>
      </c>
      <c r="F206" s="347" t="s">
        <v>612</v>
      </c>
      <c r="G206" s="347" t="s">
        <v>613</v>
      </c>
      <c r="H206" s="347" t="s">
        <v>612</v>
      </c>
      <c r="I206" s="347" t="s">
        <v>613</v>
      </c>
      <c r="J206" s="347" t="s">
        <v>612</v>
      </c>
      <c r="K206" s="347" t="s">
        <v>613</v>
      </c>
      <c r="L206" s="347" t="s">
        <v>612</v>
      </c>
      <c r="M206" s="347" t="s">
        <v>613</v>
      </c>
      <c r="N206" s="347" t="s">
        <v>612</v>
      </c>
      <c r="O206" s="349" t="s">
        <v>613</v>
      </c>
      <c r="P206" s="349" t="s">
        <v>612</v>
      </c>
      <c r="Q206" s="349" t="s">
        <v>613</v>
      </c>
      <c r="R206" s="349" t="s">
        <v>612</v>
      </c>
    </row>
    <row r="207" spans="1:18" ht="15.75" thickBot="1" x14ac:dyDescent="0.3">
      <c r="B207" s="15" t="s">
        <v>202</v>
      </c>
      <c r="C207" s="341">
        <v>2</v>
      </c>
      <c r="D207" s="341">
        <v>7</v>
      </c>
      <c r="E207" s="341">
        <v>1</v>
      </c>
      <c r="F207" s="341">
        <v>6</v>
      </c>
      <c r="G207" s="341">
        <v>31</v>
      </c>
      <c r="H207" s="341">
        <v>114</v>
      </c>
      <c r="I207" s="341">
        <v>182</v>
      </c>
      <c r="J207" s="341">
        <v>387</v>
      </c>
      <c r="K207" s="341">
        <v>296</v>
      </c>
      <c r="L207" s="341">
        <v>919</v>
      </c>
      <c r="M207" s="341">
        <v>412</v>
      </c>
      <c r="N207" s="341">
        <v>2902</v>
      </c>
      <c r="O207" s="349">
        <v>135</v>
      </c>
      <c r="P207" s="349">
        <v>99</v>
      </c>
      <c r="Q207" s="349">
        <v>87</v>
      </c>
      <c r="R207" s="349">
        <v>25</v>
      </c>
    </row>
    <row r="208" spans="1:18" ht="15.75" thickBot="1" x14ac:dyDescent="0.3">
      <c r="B208" s="15" t="s">
        <v>723</v>
      </c>
      <c r="C208" s="351">
        <v>0</v>
      </c>
      <c r="D208" s="351">
        <v>0</v>
      </c>
      <c r="E208" s="351">
        <v>0</v>
      </c>
      <c r="F208" s="351">
        <v>0</v>
      </c>
      <c r="G208" s="351">
        <v>0</v>
      </c>
      <c r="H208" s="351">
        <v>6.8965517241379309E-3</v>
      </c>
      <c r="I208" s="351">
        <v>4.9209138840070298E-2</v>
      </c>
      <c r="J208" s="351">
        <v>5.272407732864675E-2</v>
      </c>
      <c r="K208" s="351">
        <v>9.5473251028806591E-2</v>
      </c>
      <c r="L208" s="351">
        <v>9.7119341563786002E-2</v>
      </c>
      <c r="M208" s="351">
        <v>5.1901025950512977E-2</v>
      </c>
      <c r="N208" s="351">
        <v>0.16928183464091731</v>
      </c>
      <c r="O208" s="350">
        <v>0.55128205128205132</v>
      </c>
      <c r="P208" s="350">
        <v>0.40170940170940173</v>
      </c>
      <c r="Q208" s="350">
        <v>0.7767857142857143</v>
      </c>
      <c r="R208" s="350">
        <v>0.22321428571428573</v>
      </c>
    </row>
    <row r="209" spans="2:18" ht="15.75" thickBot="1" x14ac:dyDescent="0.3">
      <c r="B209" s="15" t="s">
        <v>724</v>
      </c>
      <c r="C209" s="351">
        <v>0</v>
      </c>
      <c r="D209" s="351">
        <v>0.22222222222222221</v>
      </c>
      <c r="E209" s="351">
        <v>0.14285714285714285</v>
      </c>
      <c r="F209" s="351">
        <v>0.2857142857142857</v>
      </c>
      <c r="G209" s="351">
        <v>0.2</v>
      </c>
      <c r="H209" s="351">
        <v>0.62758620689655176</v>
      </c>
      <c r="I209" s="351">
        <v>0.25483304042179261</v>
      </c>
      <c r="J209" s="351">
        <v>0.52021089630931461</v>
      </c>
      <c r="K209" s="351">
        <v>0.1440329218106996</v>
      </c>
      <c r="L209" s="351">
        <v>0.5786008230452675</v>
      </c>
      <c r="M209" s="351">
        <v>7.0006035003017497E-2</v>
      </c>
      <c r="N209" s="351">
        <v>0.54133977066988537</v>
      </c>
      <c r="O209" s="350">
        <v>2.564102564102564E-2</v>
      </c>
      <c r="P209" s="350">
        <v>2.1367521367521368E-2</v>
      </c>
      <c r="Q209" s="349">
        <v>0</v>
      </c>
      <c r="R209" s="349">
        <v>0</v>
      </c>
    </row>
    <row r="210" spans="2:18" ht="15.75" thickBot="1" x14ac:dyDescent="0.3">
      <c r="B210" s="15" t="s">
        <v>725</v>
      </c>
      <c r="C210" s="351">
        <v>0.22222222222222221</v>
      </c>
      <c r="D210" s="351">
        <v>0.55555555555555558</v>
      </c>
      <c r="E210" s="351">
        <v>0</v>
      </c>
      <c r="F210" s="351">
        <v>0.5714285714285714</v>
      </c>
      <c r="G210" s="351">
        <v>1.3793103448275862E-2</v>
      </c>
      <c r="H210" s="351">
        <v>0.15172413793103448</v>
      </c>
      <c r="I210" s="351">
        <v>1.5817223198594025E-2</v>
      </c>
      <c r="J210" s="351">
        <v>0.10720562390158173</v>
      </c>
      <c r="K210" s="351">
        <v>4.11522633744856E-3</v>
      </c>
      <c r="L210" s="351">
        <v>8.0658436213991769E-2</v>
      </c>
      <c r="M210" s="351">
        <v>2.4140012070006035E-3</v>
      </c>
      <c r="N210" s="351">
        <v>0.16505733252866625</v>
      </c>
      <c r="O210" s="350">
        <v>0</v>
      </c>
      <c r="P210" s="350">
        <v>0</v>
      </c>
      <c r="Q210" s="349">
        <v>0</v>
      </c>
      <c r="R210" s="349">
        <v>0</v>
      </c>
    </row>
    <row r="211" spans="2:18" ht="20.25" x14ac:dyDescent="0.3">
      <c r="B211" s="5"/>
      <c r="C211" s="4"/>
      <c r="D211" s="6"/>
      <c r="E211" s="6"/>
    </row>
    <row r="214" spans="2:18" ht="94.5" x14ac:dyDescent="0.25">
      <c r="B214" s="352" t="s">
        <v>726</v>
      </c>
      <c r="C214" s="353">
        <v>2022</v>
      </c>
      <c r="D214" s="353">
        <v>2023</v>
      </c>
      <c r="E214" s="354">
        <v>2024</v>
      </c>
      <c r="F214" s="355"/>
      <c r="G214" s="355"/>
      <c r="H214" s="355"/>
      <c r="I214" s="355"/>
      <c r="J214" s="355"/>
    </row>
    <row r="215" spans="2:18" ht="15.75" x14ac:dyDescent="0.25">
      <c r="B215" s="356" t="s">
        <v>612</v>
      </c>
      <c r="C215" s="357">
        <v>14</v>
      </c>
      <c r="D215" s="357">
        <v>15</v>
      </c>
      <c r="E215" s="358">
        <v>13</v>
      </c>
      <c r="F215" s="355"/>
      <c r="G215" s="355" t="s">
        <v>727</v>
      </c>
      <c r="H215" s="355">
        <v>4328</v>
      </c>
      <c r="I215" s="355"/>
      <c r="J215" s="355"/>
    </row>
    <row r="216" spans="2:18" x14ac:dyDescent="0.25">
      <c r="B216" s="356" t="s">
        <v>613</v>
      </c>
      <c r="C216" s="357">
        <v>2</v>
      </c>
      <c r="D216" s="357">
        <v>3</v>
      </c>
      <c r="E216" s="359">
        <v>3</v>
      </c>
      <c r="F216" s="355"/>
      <c r="G216" s="355" t="s">
        <v>728</v>
      </c>
      <c r="H216" s="355">
        <v>922</v>
      </c>
      <c r="I216" s="355"/>
      <c r="J216" s="355"/>
    </row>
    <row r="217" spans="2:18" x14ac:dyDescent="0.25">
      <c r="B217" s="355"/>
      <c r="C217" s="355"/>
      <c r="D217" s="355"/>
      <c r="E217" s="355"/>
      <c r="F217" s="355"/>
      <c r="G217" s="355"/>
      <c r="H217" s="355"/>
      <c r="I217" s="355"/>
      <c r="J217" s="355"/>
    </row>
    <row r="218" spans="2:18" x14ac:dyDescent="0.25">
      <c r="B218" s="355"/>
      <c r="C218" s="355"/>
      <c r="D218" s="355"/>
      <c r="E218" s="355"/>
      <c r="F218" s="355"/>
      <c r="G218" s="355"/>
      <c r="H218" s="355"/>
      <c r="I218" s="355"/>
      <c r="J218" s="355"/>
    </row>
    <row r="219" spans="2:18" x14ac:dyDescent="0.25">
      <c r="B219" s="355"/>
      <c r="C219" s="355"/>
      <c r="D219" s="355"/>
      <c r="E219" s="355"/>
      <c r="F219" s="355"/>
      <c r="G219" s="355"/>
      <c r="H219" s="355"/>
      <c r="I219" s="355"/>
      <c r="J219" s="355"/>
    </row>
    <row r="220" spans="2:18" x14ac:dyDescent="0.25">
      <c r="B220" s="355"/>
      <c r="C220" s="355"/>
      <c r="D220" s="355"/>
      <c r="E220" s="355"/>
      <c r="F220" s="355"/>
      <c r="G220" s="355"/>
      <c r="H220" s="355"/>
      <c r="I220" s="355"/>
      <c r="J220" s="355"/>
    </row>
    <row r="221" spans="2:18" x14ac:dyDescent="0.25">
      <c r="B221" s="355"/>
      <c r="C221" s="355"/>
      <c r="D221" s="355"/>
      <c r="E221" s="355"/>
      <c r="F221" s="355"/>
      <c r="G221" s="355"/>
      <c r="H221" s="355"/>
      <c r="I221" s="355"/>
      <c r="J221" s="355"/>
    </row>
    <row r="222" spans="2:18" x14ac:dyDescent="0.25">
      <c r="B222" s="355"/>
      <c r="C222" s="355"/>
      <c r="D222" s="355"/>
      <c r="E222" s="355"/>
      <c r="F222" s="355"/>
      <c r="G222" s="355"/>
      <c r="H222" s="355"/>
      <c r="I222" s="355"/>
      <c r="J222" s="355"/>
    </row>
    <row r="223" spans="2:18" x14ac:dyDescent="0.25">
      <c r="B223" s="365" t="s">
        <v>729</v>
      </c>
      <c r="C223" s="355"/>
      <c r="D223" s="355"/>
      <c r="E223" s="355"/>
      <c r="F223" s="355"/>
      <c r="G223" s="355"/>
      <c r="H223" s="355"/>
      <c r="I223" s="355"/>
      <c r="J223" s="355"/>
    </row>
    <row r="224" spans="2:18" x14ac:dyDescent="0.25">
      <c r="H224" s="38"/>
    </row>
    <row r="225" spans="1:12" s="196" customFormat="1" ht="18" x14ac:dyDescent="0.25">
      <c r="B225" s="427" t="s">
        <v>730</v>
      </c>
      <c r="C225" s="427"/>
      <c r="D225" s="427"/>
      <c r="E225" s="197"/>
      <c r="F225" s="197"/>
      <c r="G225" s="198"/>
      <c r="H225" s="198"/>
      <c r="I225" s="198"/>
      <c r="J225" s="198"/>
    </row>
    <row r="226" spans="1:12" ht="20.25" x14ac:dyDescent="0.3">
      <c r="A226" s="538"/>
      <c r="B226" s="5"/>
      <c r="C226" s="4"/>
      <c r="D226" s="6"/>
      <c r="E226" s="6"/>
    </row>
    <row r="227" spans="1:12" x14ac:dyDescent="0.25">
      <c r="A227" s="538"/>
      <c r="B227" s="534" t="s">
        <v>731</v>
      </c>
      <c r="C227" s="534"/>
      <c r="D227" s="534"/>
      <c r="E227" s="534"/>
      <c r="F227" s="534"/>
      <c r="G227" s="534"/>
      <c r="H227" s="534"/>
    </row>
    <row r="228" spans="1:12" ht="20.25" x14ac:dyDescent="0.3">
      <c r="A228" s="538"/>
      <c r="B228" s="5"/>
      <c r="C228" s="4"/>
      <c r="D228" s="6"/>
      <c r="E228" s="6"/>
    </row>
    <row r="229" spans="1:12" x14ac:dyDescent="0.25">
      <c r="A229" s="538"/>
      <c r="B229" s="554"/>
      <c r="C229" s="564" t="s">
        <v>732</v>
      </c>
      <c r="D229" s="564"/>
      <c r="E229" s="564"/>
      <c r="F229" s="564"/>
      <c r="G229" s="564"/>
      <c r="H229" s="564"/>
      <c r="I229" s="564"/>
      <c r="J229" s="564"/>
      <c r="K229" s="564"/>
      <c r="L229" s="564"/>
    </row>
    <row r="230" spans="1:12" ht="51" customHeight="1" x14ac:dyDescent="0.25">
      <c r="A230" s="538"/>
      <c r="B230" s="554"/>
      <c r="C230" s="555" t="s">
        <v>692</v>
      </c>
      <c r="D230" s="555"/>
      <c r="E230" s="555" t="s">
        <v>693</v>
      </c>
      <c r="F230" s="555"/>
      <c r="G230" s="555" t="s">
        <v>694</v>
      </c>
      <c r="H230" s="555"/>
      <c r="I230" s="555" t="s">
        <v>695</v>
      </c>
      <c r="J230" s="555"/>
      <c r="K230" s="555" t="s">
        <v>696</v>
      </c>
      <c r="L230" s="555"/>
    </row>
    <row r="231" spans="1:12" ht="51" customHeight="1" x14ac:dyDescent="0.25">
      <c r="A231" s="538"/>
      <c r="B231" s="15"/>
      <c r="C231" s="347" t="s">
        <v>733</v>
      </c>
      <c r="D231" s="347" t="s">
        <v>734</v>
      </c>
      <c r="E231" s="347" t="s">
        <v>733</v>
      </c>
      <c r="F231" s="347" t="s">
        <v>734</v>
      </c>
      <c r="G231" s="347" t="s">
        <v>733</v>
      </c>
      <c r="H231" s="347" t="s">
        <v>734</v>
      </c>
      <c r="I231" s="347" t="s">
        <v>733</v>
      </c>
      <c r="J231" s="347" t="s">
        <v>734</v>
      </c>
      <c r="K231" s="347" t="s">
        <v>733</v>
      </c>
      <c r="L231" s="347" t="s">
        <v>734</v>
      </c>
    </row>
    <row r="232" spans="1:12" ht="56.45" customHeight="1" x14ac:dyDescent="0.25">
      <c r="A232" s="538"/>
      <c r="B232" s="15">
        <v>2022</v>
      </c>
      <c r="C232" s="341">
        <v>0.94</v>
      </c>
      <c r="D232" s="341">
        <v>0.94</v>
      </c>
      <c r="E232" s="341">
        <v>0.94</v>
      </c>
      <c r="F232" s="341">
        <v>0.94</v>
      </c>
      <c r="G232" s="341">
        <v>1.06</v>
      </c>
      <c r="H232" s="341">
        <v>1.06</v>
      </c>
      <c r="I232" s="341">
        <v>0.94</v>
      </c>
      <c r="J232" s="341">
        <v>0.94</v>
      </c>
      <c r="K232" s="341">
        <v>1.6</v>
      </c>
      <c r="L232" s="341">
        <v>1.54</v>
      </c>
    </row>
    <row r="233" spans="1:12" ht="49.5" customHeight="1" x14ac:dyDescent="0.25">
      <c r="A233" s="538"/>
      <c r="B233" s="15">
        <v>2023</v>
      </c>
      <c r="C233" s="341">
        <v>1.05</v>
      </c>
      <c r="D233" s="341">
        <v>1.06</v>
      </c>
      <c r="E233" s="341">
        <v>1.05</v>
      </c>
      <c r="F233" s="341">
        <v>1.06</v>
      </c>
      <c r="G233" s="341">
        <v>1</v>
      </c>
      <c r="H233" s="341">
        <v>1.01</v>
      </c>
      <c r="I233" s="341">
        <v>1.07</v>
      </c>
      <c r="J233" s="341">
        <v>1.07</v>
      </c>
      <c r="K233" s="341">
        <v>1.31</v>
      </c>
      <c r="L233" s="341">
        <v>1.31</v>
      </c>
    </row>
    <row r="234" spans="1:12" ht="48.95" customHeight="1" x14ac:dyDescent="0.25">
      <c r="A234" s="538"/>
      <c r="B234" s="15">
        <v>2024</v>
      </c>
      <c r="C234" s="341">
        <v>1</v>
      </c>
      <c r="D234" s="341">
        <v>1</v>
      </c>
      <c r="E234" s="341">
        <v>1</v>
      </c>
      <c r="F234" s="341">
        <v>1</v>
      </c>
      <c r="G234" s="341">
        <v>1.1000000000000001</v>
      </c>
      <c r="H234" s="341">
        <v>1.1000000000000001</v>
      </c>
      <c r="I234" s="341">
        <v>0.9</v>
      </c>
      <c r="J234" s="341">
        <v>0.9</v>
      </c>
      <c r="K234" s="341">
        <v>1.5</v>
      </c>
      <c r="L234" s="341">
        <v>1.5</v>
      </c>
    </row>
    <row r="235" spans="1:12" ht="14.1" customHeight="1" x14ac:dyDescent="0.3">
      <c r="B235" s="5"/>
      <c r="C235" s="4"/>
      <c r="D235" s="6"/>
      <c r="E235" s="6"/>
    </row>
    <row r="236" spans="1:12" ht="14.1" customHeight="1" x14ac:dyDescent="0.3">
      <c r="B236" s="5"/>
      <c r="C236" s="4"/>
      <c r="D236" s="6"/>
      <c r="E236" s="6"/>
    </row>
    <row r="237" spans="1:12" ht="20.25" x14ac:dyDescent="0.3">
      <c r="A237" s="538"/>
      <c r="B237" s="5"/>
      <c r="C237" s="4"/>
      <c r="D237" s="6"/>
      <c r="E237" s="6"/>
    </row>
    <row r="238" spans="1:12" ht="20.25" x14ac:dyDescent="0.3">
      <c r="A238" s="538"/>
      <c r="B238" s="5"/>
      <c r="C238" s="4"/>
      <c r="D238" s="6"/>
      <c r="E238" s="6"/>
    </row>
    <row r="240" spans="1:12" s="196" customFormat="1" ht="18" x14ac:dyDescent="0.25">
      <c r="B240" s="427" t="s">
        <v>735</v>
      </c>
      <c r="C240" s="427"/>
      <c r="D240" s="427"/>
      <c r="E240" s="197"/>
      <c r="F240" s="197"/>
      <c r="G240" s="198"/>
      <c r="H240" s="198"/>
      <c r="I240" s="198"/>
      <c r="J240" s="198"/>
    </row>
    <row r="241" spans="1:10" x14ac:dyDescent="0.25">
      <c r="A241" s="538"/>
    </row>
    <row r="242" spans="1:10" x14ac:dyDescent="0.25">
      <c r="A242" s="538"/>
      <c r="B242" s="534" t="s">
        <v>736</v>
      </c>
      <c r="C242" s="534"/>
      <c r="D242" s="534"/>
      <c r="E242" s="534"/>
      <c r="F242" s="534"/>
      <c r="G242" s="534"/>
      <c r="H242" s="534"/>
    </row>
    <row r="243" spans="1:10" x14ac:dyDescent="0.25">
      <c r="A243" s="538"/>
    </row>
    <row r="244" spans="1:10" x14ac:dyDescent="0.25">
      <c r="A244" s="538"/>
      <c r="B244" s="327"/>
      <c r="C244" s="541" t="s">
        <v>737</v>
      </c>
      <c r="D244" s="541"/>
      <c r="E244" s="541"/>
      <c r="F244" s="541"/>
      <c r="G244" s="541"/>
      <c r="H244" s="541"/>
      <c r="I244" s="315"/>
    </row>
    <row r="245" spans="1:10" ht="81" customHeight="1" x14ac:dyDescent="0.25">
      <c r="A245" s="538"/>
      <c r="B245" s="15">
        <v>2024</v>
      </c>
      <c r="C245" s="547" t="s">
        <v>738</v>
      </c>
      <c r="D245" s="547"/>
      <c r="E245" s="547"/>
      <c r="F245" s="547"/>
      <c r="G245" s="547"/>
      <c r="H245" s="547"/>
      <c r="I245" s="547"/>
    </row>
    <row r="246" spans="1:10" ht="20.100000000000001" customHeight="1" x14ac:dyDescent="0.25"/>
    <row r="247" spans="1:10" ht="20.100000000000001" customHeight="1" x14ac:dyDescent="0.25"/>
    <row r="248" spans="1:10" s="196" customFormat="1" ht="18" x14ac:dyDescent="0.25">
      <c r="B248" s="427" t="s">
        <v>739</v>
      </c>
      <c r="C248" s="427"/>
      <c r="D248" s="427"/>
      <c r="E248" s="197"/>
      <c r="F248" s="197"/>
      <c r="G248" s="198"/>
      <c r="H248" s="198"/>
      <c r="I248" s="198"/>
      <c r="J248" s="198"/>
    </row>
    <row r="249" spans="1:10" x14ac:dyDescent="0.25">
      <c r="A249" s="538"/>
    </row>
    <row r="250" spans="1:10" x14ac:dyDescent="0.25">
      <c r="A250" s="538"/>
      <c r="B250" s="534" t="s">
        <v>740</v>
      </c>
      <c r="C250" s="534"/>
      <c r="D250" s="534"/>
      <c r="E250" s="534"/>
      <c r="F250" s="534"/>
      <c r="G250" s="534"/>
      <c r="H250" s="534"/>
    </row>
    <row r="251" spans="1:10" ht="26.1" customHeight="1" x14ac:dyDescent="0.25">
      <c r="A251" s="538"/>
    </row>
    <row r="252" spans="1:10" x14ac:dyDescent="0.25">
      <c r="A252" s="538"/>
      <c r="B252" s="317"/>
      <c r="C252" s="545"/>
      <c r="D252" s="545"/>
      <c r="E252" s="545"/>
      <c r="F252" s="545"/>
      <c r="G252" s="545"/>
      <c r="H252" s="545"/>
    </row>
    <row r="253" spans="1:10" ht="62.1" customHeight="1" x14ac:dyDescent="0.25">
      <c r="A253" s="538"/>
      <c r="B253" s="15">
        <v>2022</v>
      </c>
      <c r="C253" s="546" t="s">
        <v>741</v>
      </c>
      <c r="D253" s="546"/>
      <c r="E253" s="546"/>
      <c r="F253" s="546"/>
      <c r="G253" s="546"/>
      <c r="H253" s="546"/>
      <c r="I253" s="17"/>
    </row>
    <row r="254" spans="1:10" ht="98.1" customHeight="1" x14ac:dyDescent="0.25">
      <c r="A254" s="538"/>
      <c r="B254" s="15">
        <v>2023</v>
      </c>
      <c r="C254" s="546" t="s">
        <v>741</v>
      </c>
      <c r="D254" s="546"/>
      <c r="E254" s="546"/>
      <c r="F254" s="546"/>
      <c r="G254" s="546"/>
      <c r="H254" s="546"/>
      <c r="I254" s="17"/>
    </row>
    <row r="255" spans="1:10" ht="127.5" customHeight="1" x14ac:dyDescent="0.25">
      <c r="A255" s="538"/>
      <c r="B255" s="15">
        <v>2024</v>
      </c>
      <c r="C255" s="546" t="s">
        <v>741</v>
      </c>
      <c r="D255" s="546"/>
      <c r="E255" s="546"/>
      <c r="F255" s="546"/>
      <c r="G255" s="546"/>
      <c r="H255" s="546"/>
      <c r="I255" s="17"/>
    </row>
    <row r="256" spans="1:10" ht="5.25" customHeight="1" x14ac:dyDescent="0.25">
      <c r="B256" s="15"/>
      <c r="C256" s="547"/>
      <c r="D256" s="547"/>
      <c r="E256" s="547"/>
      <c r="F256" s="547"/>
      <c r="G256" s="547"/>
      <c r="H256" s="547"/>
      <c r="I256" s="17"/>
    </row>
    <row r="257" spans="1:10" ht="20.100000000000001" customHeight="1" x14ac:dyDescent="0.25"/>
    <row r="258" spans="1:10" ht="20.100000000000001" customHeight="1" x14ac:dyDescent="0.25"/>
    <row r="259" spans="1:10" s="196" customFormat="1" ht="18" x14ac:dyDescent="0.25">
      <c r="B259" s="427" t="s">
        <v>742</v>
      </c>
      <c r="C259" s="427"/>
      <c r="D259" s="427"/>
      <c r="E259" s="197"/>
      <c r="F259" s="197"/>
      <c r="G259" s="198"/>
      <c r="H259" s="198"/>
      <c r="I259" s="198"/>
      <c r="J259" s="198"/>
    </row>
    <row r="260" spans="1:10" ht="20.25" x14ac:dyDescent="0.3">
      <c r="A260" s="538"/>
      <c r="B260" s="5"/>
      <c r="C260" s="4"/>
      <c r="D260" s="6"/>
      <c r="E260" s="6"/>
    </row>
    <row r="261" spans="1:10" x14ac:dyDescent="0.25">
      <c r="A261" s="538"/>
      <c r="B261" s="534" t="s">
        <v>743</v>
      </c>
      <c r="C261" s="534"/>
      <c r="D261" s="534"/>
      <c r="E261" s="534"/>
      <c r="F261" s="534"/>
      <c r="G261" s="534"/>
      <c r="H261" s="534"/>
    </row>
    <row r="262" spans="1:10" ht="20.25" x14ac:dyDescent="0.3">
      <c r="A262" s="538"/>
      <c r="B262" s="5"/>
      <c r="C262" s="4"/>
      <c r="D262" s="6"/>
      <c r="E262" s="6"/>
    </row>
    <row r="263" spans="1:10" x14ac:dyDescent="0.25">
      <c r="A263" s="538"/>
      <c r="B263" s="327"/>
      <c r="C263" s="541"/>
      <c r="D263" s="541"/>
      <c r="E263" s="541"/>
      <c r="F263" s="541"/>
      <c r="G263" s="541"/>
      <c r="H263" s="541"/>
      <c r="I263" s="315"/>
    </row>
    <row r="264" spans="1:10" ht="116.25" customHeight="1" x14ac:dyDescent="0.25">
      <c r="B264" s="15">
        <v>2023</v>
      </c>
      <c r="C264" s="547" t="s">
        <v>744</v>
      </c>
      <c r="D264" s="547"/>
      <c r="E264" s="547"/>
      <c r="F264" s="547"/>
      <c r="G264" s="547"/>
      <c r="H264" s="547"/>
      <c r="I264" s="547"/>
    </row>
    <row r="265" spans="1:10" ht="20.25" x14ac:dyDescent="0.3">
      <c r="B265" s="5"/>
      <c r="C265" s="4"/>
      <c r="D265" s="6"/>
      <c r="E265" s="6"/>
    </row>
    <row r="266" spans="1:10" s="196" customFormat="1" ht="18" x14ac:dyDescent="0.25">
      <c r="B266" s="427" t="s">
        <v>745</v>
      </c>
      <c r="C266" s="427"/>
      <c r="D266" s="427"/>
      <c r="E266" s="197"/>
      <c r="F266" s="197"/>
      <c r="G266" s="198"/>
      <c r="H266" s="198"/>
      <c r="I266" s="198"/>
      <c r="J266" s="198"/>
    </row>
    <row r="267" spans="1:10" ht="20.25" x14ac:dyDescent="0.3">
      <c r="A267" s="538"/>
      <c r="B267" s="5"/>
      <c r="C267" s="4"/>
      <c r="D267" s="6"/>
      <c r="E267" s="6"/>
    </row>
    <row r="268" spans="1:10" ht="14.45" customHeight="1" x14ac:dyDescent="0.25">
      <c r="A268" s="538"/>
      <c r="B268" s="534" t="s">
        <v>746</v>
      </c>
      <c r="C268" s="534"/>
      <c r="D268" s="534"/>
      <c r="E268" s="534"/>
      <c r="F268" s="534"/>
      <c r="G268" s="534"/>
      <c r="H268" s="534"/>
      <c r="I268" s="534"/>
      <c r="J268" s="534"/>
    </row>
    <row r="269" spans="1:10" ht="14.45" customHeight="1" x14ac:dyDescent="0.25">
      <c r="A269" s="538"/>
      <c r="B269" s="14"/>
      <c r="C269" s="14"/>
      <c r="D269" s="14"/>
      <c r="E269" s="14"/>
      <c r="F269" s="14"/>
      <c r="G269" s="14"/>
      <c r="H269" s="14"/>
      <c r="I269" s="14"/>
      <c r="J269" s="14"/>
    </row>
    <row r="270" spans="1:10" ht="14.45" customHeight="1" x14ac:dyDescent="0.25">
      <c r="A270" s="538"/>
      <c r="B270" s="534" t="s">
        <v>747</v>
      </c>
      <c r="C270" s="534"/>
      <c r="D270" s="534"/>
      <c r="E270" s="534"/>
      <c r="F270" s="534"/>
      <c r="G270" s="534"/>
      <c r="H270" s="534"/>
      <c r="I270" s="534"/>
      <c r="J270" s="534"/>
    </row>
    <row r="271" spans="1:10" ht="20.25" x14ac:dyDescent="0.3">
      <c r="A271" s="538"/>
      <c r="B271" s="5"/>
      <c r="C271" s="4"/>
      <c r="D271" s="6"/>
      <c r="E271" s="6"/>
    </row>
    <row r="272" spans="1:10" x14ac:dyDescent="0.25">
      <c r="A272" s="538"/>
      <c r="B272" s="327"/>
      <c r="C272" s="541"/>
      <c r="D272" s="541"/>
      <c r="E272" s="541"/>
      <c r="F272" s="541"/>
      <c r="G272" s="541"/>
      <c r="H272" s="541"/>
      <c r="I272" s="315"/>
    </row>
    <row r="273" spans="1:10" ht="45" customHeight="1" x14ac:dyDescent="0.25">
      <c r="A273" s="538"/>
      <c r="B273" s="15">
        <v>2023</v>
      </c>
      <c r="C273" s="547" t="s">
        <v>748</v>
      </c>
      <c r="D273" s="547"/>
      <c r="E273" s="547"/>
      <c r="F273" s="547"/>
      <c r="G273" s="547"/>
      <c r="H273" s="547"/>
      <c r="I273" s="547"/>
    </row>
    <row r="274" spans="1:10" ht="45" customHeight="1" x14ac:dyDescent="0.25">
      <c r="A274" s="538"/>
      <c r="B274" s="15">
        <v>2024</v>
      </c>
      <c r="C274" s="547" t="s">
        <v>749</v>
      </c>
      <c r="D274" s="547"/>
      <c r="E274" s="547"/>
      <c r="F274" s="547"/>
      <c r="G274" s="547"/>
      <c r="H274" s="547"/>
      <c r="I274" s="547"/>
    </row>
    <row r="275" spans="1:10" ht="20.100000000000001" customHeight="1" x14ac:dyDescent="0.25"/>
    <row r="276" spans="1:10" s="196" customFormat="1" ht="18" x14ac:dyDescent="0.25">
      <c r="B276" s="289" t="s">
        <v>967</v>
      </c>
      <c r="C276" s="289"/>
      <c r="D276" s="289"/>
      <c r="E276" s="197"/>
      <c r="F276" s="197"/>
      <c r="G276" s="198"/>
      <c r="H276" s="198"/>
      <c r="I276" s="198"/>
      <c r="J276" s="198"/>
    </row>
    <row r="277" spans="1:10" ht="20.25" x14ac:dyDescent="0.3">
      <c r="A277" s="538"/>
      <c r="B277" s="5"/>
      <c r="C277" s="4"/>
      <c r="D277" s="6"/>
      <c r="E277" s="6"/>
    </row>
    <row r="278" spans="1:10" ht="39" customHeight="1" x14ac:dyDescent="0.25">
      <c r="A278" s="538"/>
      <c r="B278" s="558" t="s">
        <v>750</v>
      </c>
      <c r="C278" s="558"/>
      <c r="D278" s="558"/>
      <c r="E278" s="558"/>
      <c r="F278" s="558"/>
      <c r="G278" s="558"/>
      <c r="H278" s="558"/>
      <c r="I278" s="558"/>
    </row>
    <row r="279" spans="1:10" ht="12.6" customHeight="1" x14ac:dyDescent="0.25">
      <c r="A279" s="538"/>
      <c r="B279" s="24"/>
      <c r="C279" s="24"/>
      <c r="D279" s="24"/>
      <c r="E279" s="24"/>
      <c r="F279" s="24"/>
      <c r="G279" s="24"/>
      <c r="H279" s="24"/>
      <c r="I279" s="24"/>
    </row>
    <row r="280" spans="1:10" ht="21" customHeight="1" x14ac:dyDescent="0.25">
      <c r="A280" s="538"/>
      <c r="B280" s="558" t="s">
        <v>751</v>
      </c>
      <c r="C280" s="558"/>
      <c r="D280" s="558"/>
      <c r="E280" s="558"/>
      <c r="F280" s="558"/>
      <c r="G280" s="558"/>
      <c r="H280" s="558"/>
      <c r="I280" s="558"/>
    </row>
    <row r="281" spans="1:10" ht="20.25" x14ac:dyDescent="0.3">
      <c r="A281" s="538"/>
      <c r="B281" s="5"/>
      <c r="C281" s="4"/>
      <c r="D281" s="6"/>
      <c r="E281" s="6"/>
    </row>
    <row r="282" spans="1:10" x14ac:dyDescent="0.25">
      <c r="A282" s="538"/>
      <c r="B282" s="327"/>
      <c r="C282" s="541"/>
      <c r="D282" s="541"/>
      <c r="E282" s="541"/>
      <c r="F282" s="541"/>
      <c r="G282" s="541"/>
      <c r="H282" s="541"/>
      <c r="I282" s="315"/>
    </row>
    <row r="283" spans="1:10" ht="75" customHeight="1" x14ac:dyDescent="0.25">
      <c r="A283" s="538"/>
      <c r="B283" s="15">
        <v>2023</v>
      </c>
      <c r="C283" s="547" t="s">
        <v>752</v>
      </c>
      <c r="D283" s="547"/>
      <c r="E283" s="547"/>
      <c r="F283" s="547"/>
      <c r="G283" s="547"/>
      <c r="H283" s="547"/>
      <c r="I283" s="547"/>
    </row>
    <row r="284" spans="1:10" ht="139.5" customHeight="1" x14ac:dyDescent="0.25">
      <c r="B284" s="15">
        <v>2024</v>
      </c>
      <c r="C284" s="547" t="s">
        <v>753</v>
      </c>
      <c r="D284" s="547"/>
      <c r="E284" s="547"/>
      <c r="F284" s="547"/>
      <c r="G284" s="547"/>
      <c r="H284" s="547"/>
      <c r="I284" s="547"/>
    </row>
    <row r="285" spans="1:10" s="196" customFormat="1" ht="18" x14ac:dyDescent="0.25">
      <c r="B285" s="427" t="s">
        <v>576</v>
      </c>
      <c r="C285" s="427"/>
      <c r="D285" s="427"/>
      <c r="E285" s="197"/>
      <c r="F285" s="197"/>
      <c r="G285" s="198"/>
      <c r="H285" s="198"/>
      <c r="I285" s="198"/>
      <c r="J285" s="198"/>
    </row>
    <row r="286" spans="1:10" ht="20.25" x14ac:dyDescent="0.3">
      <c r="A286" s="538"/>
      <c r="B286" s="5"/>
      <c r="C286" s="4"/>
      <c r="D286" s="6"/>
      <c r="E286" s="6"/>
    </row>
    <row r="287" spans="1:10" ht="14.45" customHeight="1" x14ac:dyDescent="0.25">
      <c r="A287" s="538"/>
      <c r="B287" s="534" t="s">
        <v>754</v>
      </c>
      <c r="C287" s="534"/>
      <c r="D287" s="534"/>
      <c r="E287" s="534"/>
      <c r="F287" s="534"/>
      <c r="G287" s="534"/>
      <c r="H287" s="534"/>
      <c r="I287" s="534"/>
      <c r="J287" s="534"/>
    </row>
    <row r="288" spans="1:10" ht="14.45" customHeight="1" x14ac:dyDescent="0.25">
      <c r="A288" s="538"/>
      <c r="B288" s="14"/>
      <c r="C288" s="14"/>
      <c r="D288" s="14"/>
      <c r="E288" s="14"/>
      <c r="F288" s="14"/>
      <c r="G288" s="14"/>
      <c r="H288" s="14"/>
      <c r="I288" s="14"/>
      <c r="J288" s="14"/>
    </row>
    <row r="289" spans="1:10" ht="20.25" x14ac:dyDescent="0.3">
      <c r="A289" s="538"/>
      <c r="B289" s="5"/>
      <c r="C289" s="4"/>
      <c r="D289" s="6"/>
      <c r="E289" s="6"/>
    </row>
    <row r="290" spans="1:10" ht="32.25" customHeight="1" x14ac:dyDescent="0.25">
      <c r="A290" s="538"/>
      <c r="B290" s="317"/>
      <c r="C290" s="545" t="s">
        <v>755</v>
      </c>
      <c r="D290" s="545"/>
      <c r="E290" s="545" t="s">
        <v>756</v>
      </c>
      <c r="F290" s="545"/>
      <c r="G290" s="560" t="s">
        <v>757</v>
      </c>
      <c r="H290" s="560"/>
      <c r="I290" s="316"/>
    </row>
    <row r="291" spans="1:10" ht="45" customHeight="1" x14ac:dyDescent="0.25">
      <c r="A291" s="538"/>
      <c r="B291" s="15">
        <v>2024</v>
      </c>
      <c r="C291" s="552">
        <v>256</v>
      </c>
      <c r="D291" s="552"/>
      <c r="E291" s="561">
        <v>0.84499999999999997</v>
      </c>
      <c r="F291" s="552"/>
      <c r="G291" s="561">
        <v>2.3999999999999998E-3</v>
      </c>
      <c r="H291" s="552"/>
      <c r="I291" s="360"/>
    </row>
    <row r="292" spans="1:10" ht="45" customHeight="1" x14ac:dyDescent="0.25">
      <c r="A292" s="13"/>
      <c r="B292" s="562" t="s">
        <v>758</v>
      </c>
      <c r="C292" s="562"/>
      <c r="D292" s="562"/>
      <c r="E292" s="562"/>
      <c r="F292" s="562"/>
      <c r="G292" s="562"/>
      <c r="H292" s="562"/>
      <c r="I292" s="562"/>
    </row>
    <row r="293" spans="1:10" ht="20.100000000000001" customHeight="1" x14ac:dyDescent="0.25"/>
    <row r="294" spans="1:10" s="196" customFormat="1" ht="18" x14ac:dyDescent="0.25">
      <c r="B294" s="427" t="s">
        <v>582</v>
      </c>
      <c r="C294" s="427"/>
      <c r="D294" s="427"/>
      <c r="E294" s="197"/>
      <c r="F294" s="197"/>
      <c r="G294" s="198"/>
      <c r="H294" s="198"/>
      <c r="I294" s="198"/>
      <c r="J294" s="198"/>
    </row>
    <row r="295" spans="1:10" ht="20.25" x14ac:dyDescent="0.3">
      <c r="A295" s="538"/>
      <c r="B295" s="5"/>
      <c r="C295" s="4"/>
      <c r="D295" s="6"/>
      <c r="E295" s="6"/>
    </row>
    <row r="296" spans="1:10" ht="30" customHeight="1" x14ac:dyDescent="0.25">
      <c r="A296" s="538"/>
      <c r="B296" s="559" t="s">
        <v>759</v>
      </c>
      <c r="C296" s="558"/>
      <c r="D296" s="558"/>
      <c r="E296" s="558"/>
      <c r="F296" s="558"/>
      <c r="G296" s="558"/>
      <c r="H296" s="558"/>
      <c r="I296" s="558"/>
    </row>
    <row r="297" spans="1:10" ht="20.25" x14ac:dyDescent="0.3">
      <c r="A297" s="538"/>
      <c r="B297" s="5"/>
      <c r="C297" s="4"/>
      <c r="D297" s="6"/>
      <c r="E297" s="6"/>
    </row>
    <row r="298" spans="1:10" x14ac:dyDescent="0.25">
      <c r="A298" s="538"/>
      <c r="B298" s="327"/>
      <c r="C298" s="541"/>
      <c r="D298" s="541"/>
      <c r="E298" s="541"/>
      <c r="F298" s="541"/>
      <c r="G298" s="541"/>
      <c r="H298" s="541"/>
      <c r="I298" s="315"/>
    </row>
    <row r="299" spans="1:10" ht="61.5" customHeight="1" x14ac:dyDescent="0.25">
      <c r="A299" s="538"/>
      <c r="B299" s="15">
        <v>2023</v>
      </c>
      <c r="C299" s="547" t="s">
        <v>760</v>
      </c>
      <c r="D299" s="547"/>
      <c r="E299" s="547"/>
      <c r="F299" s="547"/>
      <c r="G299" s="547"/>
      <c r="H299" s="547"/>
      <c r="I299" s="547"/>
    </row>
    <row r="300" spans="1:10" ht="93" customHeight="1" x14ac:dyDescent="0.25">
      <c r="B300" s="15">
        <v>2024</v>
      </c>
      <c r="C300" s="547" t="s">
        <v>761</v>
      </c>
      <c r="D300" s="547"/>
      <c r="E300" s="547"/>
      <c r="F300" s="547"/>
      <c r="G300" s="547"/>
      <c r="H300" s="547"/>
      <c r="I300" s="547"/>
    </row>
    <row r="301" spans="1:10" x14ac:dyDescent="0.25">
      <c r="B301" s="547"/>
      <c r="C301" s="547"/>
      <c r="D301" s="547"/>
      <c r="E301" s="547"/>
      <c r="F301" s="547"/>
      <c r="G301" s="547"/>
      <c r="H301" s="547"/>
      <c r="I301" s="547"/>
    </row>
    <row r="304" spans="1:10" s="196" customFormat="1" ht="18" x14ac:dyDescent="0.25">
      <c r="B304" s="427" t="s">
        <v>966</v>
      </c>
      <c r="C304" s="427"/>
      <c r="D304" s="427"/>
      <c r="E304" s="197"/>
      <c r="F304" s="197"/>
      <c r="G304" s="198"/>
      <c r="H304" s="198"/>
      <c r="I304" s="198"/>
      <c r="J304" s="198"/>
    </row>
    <row r="305" spans="1:10" ht="20.25" x14ac:dyDescent="0.3">
      <c r="A305" s="538"/>
      <c r="B305" s="5"/>
      <c r="C305" s="4"/>
      <c r="D305" s="6"/>
      <c r="E305" s="6"/>
    </row>
    <row r="306" spans="1:10" ht="39" customHeight="1" x14ac:dyDescent="0.25">
      <c r="A306" s="538"/>
      <c r="B306" s="558" t="s">
        <v>762</v>
      </c>
      <c r="C306" s="558"/>
      <c r="D306" s="558"/>
      <c r="E306" s="558"/>
      <c r="F306" s="558"/>
      <c r="G306" s="558"/>
      <c r="H306" s="558"/>
      <c r="I306" s="558"/>
    </row>
    <row r="307" spans="1:10" ht="20.25" x14ac:dyDescent="0.3">
      <c r="A307" s="538"/>
      <c r="B307" s="5"/>
      <c r="C307" s="4"/>
      <c r="D307" s="6"/>
      <c r="E307" s="6"/>
    </row>
    <row r="308" spans="1:10" x14ac:dyDescent="0.25">
      <c r="A308" s="538"/>
      <c r="B308" s="327"/>
      <c r="C308" s="541"/>
      <c r="D308" s="541"/>
      <c r="E308" s="541"/>
      <c r="F308" s="541"/>
      <c r="G308" s="541"/>
      <c r="H308" s="541"/>
      <c r="I308" s="315"/>
    </row>
    <row r="309" spans="1:10" ht="112.5" customHeight="1" x14ac:dyDescent="0.25">
      <c r="A309" s="538"/>
      <c r="B309" s="15">
        <v>2023</v>
      </c>
      <c r="C309" s="547" t="s">
        <v>963</v>
      </c>
      <c r="D309" s="547"/>
      <c r="E309" s="547"/>
      <c r="F309" s="547"/>
      <c r="G309" s="547"/>
      <c r="H309" s="547"/>
      <c r="I309" s="547"/>
    </row>
    <row r="312" spans="1:10" s="196" customFormat="1" ht="18" x14ac:dyDescent="0.25">
      <c r="B312" s="427" t="s">
        <v>580</v>
      </c>
      <c r="C312" s="427"/>
      <c r="D312" s="427"/>
      <c r="E312" s="197"/>
      <c r="F312" s="197"/>
      <c r="G312" s="198"/>
      <c r="H312" s="198"/>
      <c r="I312" s="198"/>
      <c r="J312" s="198"/>
    </row>
    <row r="313" spans="1:10" ht="20.25" x14ac:dyDescent="0.3">
      <c r="A313" s="538"/>
      <c r="B313" s="5"/>
      <c r="C313" s="4"/>
      <c r="D313" s="6"/>
      <c r="E313" s="6"/>
    </row>
    <row r="314" spans="1:10" ht="39" customHeight="1" x14ac:dyDescent="0.25">
      <c r="A314" s="538"/>
      <c r="B314" s="558" t="s">
        <v>763</v>
      </c>
      <c r="C314" s="558"/>
      <c r="D314" s="558"/>
      <c r="E314" s="558"/>
      <c r="F314" s="558"/>
      <c r="G314" s="558"/>
      <c r="H314" s="558"/>
      <c r="I314" s="558"/>
    </row>
    <row r="315" spans="1:10" ht="20.25" x14ac:dyDescent="0.3">
      <c r="A315" s="538"/>
      <c r="B315" s="5"/>
      <c r="C315" s="4"/>
      <c r="D315" s="6"/>
      <c r="E315" s="6"/>
    </row>
    <row r="316" spans="1:10" x14ac:dyDescent="0.25">
      <c r="A316" s="538"/>
      <c r="B316" s="317"/>
      <c r="C316" s="545"/>
      <c r="D316" s="545"/>
      <c r="E316" s="545"/>
      <c r="F316" s="545"/>
      <c r="G316" s="545"/>
      <c r="H316" s="545"/>
      <c r="I316" s="316"/>
    </row>
    <row r="317" spans="1:10" ht="198" customHeight="1" x14ac:dyDescent="0.25">
      <c r="B317" s="15">
        <v>2023</v>
      </c>
      <c r="C317" s="547" t="s">
        <v>764</v>
      </c>
      <c r="D317" s="547"/>
      <c r="E317" s="547"/>
      <c r="F317" s="547"/>
      <c r="G317" s="547"/>
      <c r="H317" s="547"/>
      <c r="I317" s="17"/>
    </row>
    <row r="318" spans="1:10" ht="123.75" customHeight="1" x14ac:dyDescent="0.25">
      <c r="B318" s="15">
        <v>2024</v>
      </c>
      <c r="C318" s="546" t="s">
        <v>765</v>
      </c>
      <c r="D318" s="546"/>
      <c r="E318" s="546"/>
      <c r="F318" s="546"/>
      <c r="G318" s="546"/>
      <c r="H318" s="546"/>
      <c r="I318" s="17" t="s">
        <v>766</v>
      </c>
    </row>
    <row r="321" spans="1:10" s="196" customFormat="1" ht="18" x14ac:dyDescent="0.25">
      <c r="B321" s="427" t="s">
        <v>767</v>
      </c>
      <c r="C321" s="427"/>
      <c r="D321" s="427"/>
      <c r="E321" s="197"/>
      <c r="F321" s="197"/>
      <c r="G321" s="198"/>
      <c r="H321" s="198"/>
      <c r="I321" s="198"/>
      <c r="J321" s="198"/>
    </row>
    <row r="322" spans="1:10" ht="20.25" x14ac:dyDescent="0.3">
      <c r="A322" s="538"/>
      <c r="B322" s="5"/>
      <c r="C322" s="4"/>
      <c r="D322" s="6"/>
      <c r="E322" s="6"/>
    </row>
    <row r="323" spans="1:10" ht="14.45" customHeight="1" x14ac:dyDescent="0.25">
      <c r="A323" s="538"/>
      <c r="B323" s="558" t="s">
        <v>768</v>
      </c>
      <c r="C323" s="558"/>
      <c r="D323" s="558"/>
      <c r="E323" s="558"/>
      <c r="F323" s="558"/>
      <c r="G323" s="558"/>
      <c r="H323" s="558"/>
      <c r="I323" s="558"/>
    </row>
    <row r="324" spans="1:10" ht="20.25" x14ac:dyDescent="0.3">
      <c r="A324" s="538"/>
      <c r="B324" s="5"/>
      <c r="C324" s="4"/>
      <c r="D324" s="6"/>
      <c r="E324" s="6"/>
    </row>
    <row r="325" spans="1:10" x14ac:dyDescent="0.25">
      <c r="A325" s="538"/>
      <c r="B325" s="317"/>
      <c r="C325" s="545"/>
      <c r="D325" s="545"/>
      <c r="E325" s="545"/>
      <c r="F325" s="545"/>
      <c r="G325" s="545"/>
      <c r="H325" s="545"/>
      <c r="I325" s="316"/>
    </row>
    <row r="326" spans="1:10" ht="409.5" customHeight="1" x14ac:dyDescent="0.25">
      <c r="B326" s="15">
        <v>2024</v>
      </c>
      <c r="C326" s="536" t="s">
        <v>769</v>
      </c>
      <c r="D326" s="537"/>
      <c r="E326" s="537"/>
      <c r="F326" s="537"/>
      <c r="G326" s="537"/>
      <c r="H326" s="537"/>
      <c r="I326" s="537"/>
    </row>
    <row r="327" spans="1:10" ht="9" customHeight="1" x14ac:dyDescent="0.25">
      <c r="B327" s="563"/>
      <c r="C327" s="563"/>
      <c r="D327" s="563"/>
      <c r="E327" s="563"/>
      <c r="F327" s="563"/>
      <c r="G327" s="563"/>
      <c r="H327" s="563"/>
      <c r="I327" s="563"/>
    </row>
    <row r="330" spans="1:10" s="196" customFormat="1" ht="18" x14ac:dyDescent="0.25">
      <c r="B330" s="427" t="s">
        <v>770</v>
      </c>
      <c r="C330" s="427"/>
      <c r="D330" s="427"/>
      <c r="E330" s="197"/>
      <c r="F330" s="197"/>
      <c r="G330" s="198"/>
      <c r="H330" s="198"/>
      <c r="I330" s="198"/>
      <c r="J330" s="198"/>
    </row>
    <row r="331" spans="1:10" ht="20.25" x14ac:dyDescent="0.3">
      <c r="A331" s="538"/>
      <c r="B331" s="5"/>
      <c r="C331" s="4"/>
      <c r="D331" s="6"/>
      <c r="E331" s="6"/>
    </row>
    <row r="332" spans="1:10" ht="14.45" customHeight="1" x14ac:dyDescent="0.25">
      <c r="A332" s="538"/>
      <c r="B332" s="558" t="s">
        <v>771</v>
      </c>
      <c r="C332" s="558"/>
      <c r="D332" s="558"/>
      <c r="E332" s="558"/>
      <c r="F332" s="558"/>
      <c r="G332" s="558"/>
      <c r="H332" s="558"/>
      <c r="I332" s="558"/>
    </row>
    <row r="333" spans="1:10" ht="20.25" x14ac:dyDescent="0.3">
      <c r="A333" s="538"/>
      <c r="B333" s="5"/>
      <c r="C333" s="4"/>
      <c r="D333" s="6"/>
      <c r="E333" s="6"/>
    </row>
    <row r="334" spans="1:10" x14ac:dyDescent="0.25">
      <c r="A334" s="538"/>
      <c r="B334" s="317"/>
      <c r="C334" s="545"/>
      <c r="D334" s="545"/>
      <c r="E334" s="545"/>
      <c r="F334" s="545"/>
      <c r="G334" s="545"/>
      <c r="H334" s="545"/>
      <c r="I334" s="316"/>
    </row>
    <row r="335" spans="1:10" ht="112.5" customHeight="1" x14ac:dyDescent="0.25">
      <c r="B335" s="15">
        <v>2024</v>
      </c>
      <c r="C335" s="547" t="s">
        <v>772</v>
      </c>
      <c r="D335" s="547"/>
      <c r="E335" s="547"/>
      <c r="F335" s="547"/>
      <c r="G335" s="547"/>
      <c r="H335" s="547"/>
      <c r="I335" s="547"/>
    </row>
    <row r="336" spans="1:10" ht="15.75" customHeight="1" x14ac:dyDescent="0.25"/>
    <row r="337" spans="1:10" ht="24.6" customHeight="1" x14ac:dyDescent="0.25"/>
    <row r="338" spans="1:10" s="196" customFormat="1" ht="18" x14ac:dyDescent="0.25">
      <c r="B338" s="427" t="s">
        <v>773</v>
      </c>
      <c r="C338" s="427"/>
      <c r="D338" s="427"/>
      <c r="E338" s="197"/>
      <c r="F338" s="197"/>
      <c r="G338" s="198"/>
      <c r="H338" s="198"/>
      <c r="I338" s="198"/>
      <c r="J338" s="198"/>
    </row>
    <row r="339" spans="1:10" ht="20.25" x14ac:dyDescent="0.3">
      <c r="A339" s="538"/>
      <c r="B339" s="5"/>
      <c r="C339" s="4"/>
      <c r="D339" s="6"/>
      <c r="E339" s="6"/>
    </row>
    <row r="340" spans="1:10" ht="14.45" customHeight="1" x14ac:dyDescent="0.25">
      <c r="A340" s="538"/>
      <c r="B340" s="558" t="s">
        <v>774</v>
      </c>
      <c r="C340" s="558"/>
      <c r="D340" s="558"/>
      <c r="E340" s="558"/>
      <c r="F340" s="558"/>
      <c r="G340" s="558"/>
      <c r="H340" s="558"/>
      <c r="I340" s="558"/>
    </row>
    <row r="341" spans="1:10" ht="20.25" x14ac:dyDescent="0.3">
      <c r="A341" s="538"/>
      <c r="B341" s="5"/>
      <c r="C341" s="4"/>
      <c r="D341" s="6"/>
      <c r="E341" s="6"/>
    </row>
    <row r="342" spans="1:10" x14ac:dyDescent="0.25">
      <c r="A342" s="538"/>
      <c r="B342" s="327"/>
      <c r="C342" s="541"/>
      <c r="D342" s="541"/>
      <c r="E342" s="541"/>
      <c r="F342" s="541"/>
      <c r="G342" s="541"/>
      <c r="H342" s="541"/>
      <c r="I342" s="315"/>
    </row>
    <row r="343" spans="1:10" ht="20.100000000000001" customHeight="1" x14ac:dyDescent="0.25">
      <c r="A343" s="538"/>
      <c r="B343" s="15">
        <v>2023</v>
      </c>
      <c r="C343" s="547" t="s">
        <v>775</v>
      </c>
      <c r="D343" s="547"/>
      <c r="E343" s="547"/>
      <c r="F343" s="547"/>
      <c r="G343" s="547"/>
      <c r="H343" s="547"/>
      <c r="I343" s="18" t="s">
        <v>44</v>
      </c>
    </row>
    <row r="344" spans="1:10" ht="93.75" customHeight="1" x14ac:dyDescent="0.25">
      <c r="A344" s="538"/>
      <c r="B344" s="15">
        <v>2024</v>
      </c>
      <c r="C344" s="547" t="s">
        <v>776</v>
      </c>
      <c r="D344" s="547"/>
      <c r="E344" s="547"/>
      <c r="F344" s="547"/>
      <c r="G344" s="547"/>
      <c r="H344" s="547"/>
      <c r="I344" s="547"/>
    </row>
    <row r="345" spans="1:10" ht="20.100000000000001" customHeight="1" x14ac:dyDescent="0.25"/>
    <row r="346" spans="1:10" s="196" customFormat="1" ht="18" x14ac:dyDescent="0.25">
      <c r="B346" s="427" t="s">
        <v>777</v>
      </c>
      <c r="C346" s="427"/>
      <c r="D346" s="427"/>
      <c r="E346" s="197"/>
      <c r="F346" s="197"/>
      <c r="G346" s="198"/>
      <c r="H346" s="198"/>
      <c r="I346" s="198"/>
      <c r="J346" s="198"/>
    </row>
    <row r="347" spans="1:10" ht="20.25" x14ac:dyDescent="0.3">
      <c r="A347" s="538"/>
      <c r="B347" s="5"/>
      <c r="C347" s="4"/>
      <c r="D347" s="6"/>
      <c r="E347" s="6"/>
    </row>
    <row r="348" spans="1:10" ht="14.45" customHeight="1" x14ac:dyDescent="0.25">
      <c r="A348" s="538"/>
      <c r="B348" s="558" t="s">
        <v>778</v>
      </c>
      <c r="C348" s="558"/>
      <c r="D348" s="558"/>
      <c r="E348" s="558"/>
      <c r="F348" s="558"/>
      <c r="G348" s="558"/>
      <c r="H348" s="558"/>
      <c r="I348" s="558"/>
    </row>
    <row r="349" spans="1:10" ht="20.25" x14ac:dyDescent="0.3">
      <c r="A349" s="538"/>
      <c r="B349" s="5"/>
      <c r="C349" s="4"/>
      <c r="D349" s="6"/>
      <c r="E349" s="6"/>
    </row>
    <row r="350" spans="1:10" x14ac:dyDescent="0.25">
      <c r="A350" s="538"/>
      <c r="B350" s="317"/>
      <c r="C350" s="545"/>
      <c r="D350" s="545"/>
      <c r="E350" s="545"/>
      <c r="F350" s="545"/>
      <c r="G350" s="545"/>
      <c r="H350" s="545"/>
      <c r="I350" s="316"/>
    </row>
    <row r="351" spans="1:10" ht="20.100000000000001" customHeight="1" x14ac:dyDescent="0.25">
      <c r="A351" s="538"/>
      <c r="B351" s="15">
        <v>2022</v>
      </c>
      <c r="C351" s="547" t="s">
        <v>779</v>
      </c>
      <c r="D351" s="547"/>
      <c r="E351" s="547"/>
      <c r="F351" s="547"/>
      <c r="G351" s="547"/>
      <c r="H351" s="547"/>
      <c r="I351" s="18"/>
    </row>
    <row r="352" spans="1:10" x14ac:dyDescent="0.25">
      <c r="A352" s="538"/>
      <c r="B352" s="15">
        <v>2023</v>
      </c>
      <c r="C352" s="547" t="s">
        <v>780</v>
      </c>
      <c r="D352" s="547"/>
      <c r="E352" s="547"/>
      <c r="F352" s="547"/>
      <c r="G352" s="547"/>
      <c r="H352" s="547"/>
      <c r="I352" s="18"/>
    </row>
    <row r="353" customFormat="1" ht="20.100000000000001" customHeight="1" x14ac:dyDescent="0.25"/>
    <row r="354" customFormat="1" x14ac:dyDescent="0.25"/>
    <row r="355" customFormat="1" x14ac:dyDescent="0.25"/>
    <row r="356" customFormat="1" x14ac:dyDescent="0.25"/>
    <row r="357" customFormat="1" x14ac:dyDescent="0.25"/>
    <row r="358" customFormat="1" x14ac:dyDescent="0.25"/>
    <row r="359" customFormat="1" x14ac:dyDescent="0.25"/>
    <row r="365" customFormat="1" x14ac:dyDescent="0.25"/>
    <row r="366" customFormat="1" x14ac:dyDescent="0.25"/>
    <row r="367" customFormat="1" x14ac:dyDescent="0.25"/>
    <row r="368" customFormat="1" x14ac:dyDescent="0.25"/>
    <row r="369" customFormat="1" x14ac:dyDescent="0.25"/>
    <row r="370" customFormat="1" x14ac:dyDescent="0.25"/>
    <row r="371" customFormat="1" x14ac:dyDescent="0.25"/>
    <row r="372" customFormat="1" x14ac:dyDescent="0.25"/>
    <row r="373" customFormat="1" x14ac:dyDescent="0.25"/>
    <row r="374" customFormat="1" x14ac:dyDescent="0.25"/>
    <row r="375" customFormat="1" x14ac:dyDescent="0.25"/>
    <row r="376" customFormat="1" x14ac:dyDescent="0.25"/>
    <row r="377" customFormat="1" x14ac:dyDescent="0.25"/>
    <row r="378" customFormat="1" x14ac:dyDescent="0.25"/>
    <row r="379" customFormat="1" x14ac:dyDescent="0.25"/>
    <row r="380" customFormat="1" x14ac:dyDescent="0.25"/>
    <row r="381" customFormat="1" x14ac:dyDescent="0.25"/>
    <row r="382" customFormat="1" x14ac:dyDescent="0.25"/>
    <row r="383" customFormat="1" x14ac:dyDescent="0.25"/>
    <row r="384" customFormat="1" x14ac:dyDescent="0.25"/>
    <row r="385" customFormat="1" x14ac:dyDescent="0.25"/>
    <row r="386" customFormat="1" x14ac:dyDescent="0.25"/>
    <row r="387" customFormat="1" x14ac:dyDescent="0.25"/>
    <row r="388" customFormat="1" x14ac:dyDescent="0.25"/>
    <row r="389" customFormat="1" x14ac:dyDescent="0.25"/>
    <row r="390" customFormat="1" x14ac:dyDescent="0.25"/>
    <row r="391" customFormat="1" x14ac:dyDescent="0.25"/>
    <row r="392" customFormat="1" x14ac:dyDescent="0.25"/>
    <row r="393" customFormat="1" x14ac:dyDescent="0.25"/>
    <row r="394" customFormat="1" x14ac:dyDescent="0.25"/>
    <row r="395" customFormat="1" x14ac:dyDescent="0.25"/>
    <row r="396" customFormat="1" x14ac:dyDescent="0.25"/>
    <row r="397" customFormat="1" x14ac:dyDescent="0.25"/>
    <row r="398" customFormat="1" x14ac:dyDescent="0.25"/>
    <row r="399" customFormat="1" x14ac:dyDescent="0.25"/>
    <row r="400" customFormat="1" x14ac:dyDescent="0.25"/>
    <row r="401" customFormat="1" x14ac:dyDescent="0.25"/>
    <row r="402" customFormat="1" x14ac:dyDescent="0.25"/>
    <row r="403" customFormat="1" x14ac:dyDescent="0.25"/>
    <row r="404" customFormat="1" x14ac:dyDescent="0.25"/>
    <row r="405" customFormat="1" x14ac:dyDescent="0.25"/>
    <row r="406" customFormat="1" x14ac:dyDescent="0.25"/>
    <row r="407" customFormat="1" x14ac:dyDescent="0.25"/>
    <row r="408" customFormat="1" x14ac:dyDescent="0.25"/>
    <row r="409" customFormat="1" x14ac:dyDescent="0.25"/>
    <row r="410" customFormat="1" x14ac:dyDescent="0.25"/>
    <row r="411" customFormat="1" x14ac:dyDescent="0.25"/>
    <row r="412" customFormat="1" x14ac:dyDescent="0.25"/>
    <row r="413" customFormat="1" x14ac:dyDescent="0.25"/>
    <row r="414" customFormat="1" x14ac:dyDescent="0.25"/>
    <row r="415" customFormat="1" x14ac:dyDescent="0.25"/>
    <row r="416" customFormat="1" x14ac:dyDescent="0.25"/>
    <row r="417" customFormat="1" x14ac:dyDescent="0.25"/>
    <row r="418" customFormat="1" x14ac:dyDescent="0.25"/>
    <row r="419" customFormat="1" x14ac:dyDescent="0.25"/>
    <row r="420" customFormat="1" x14ac:dyDescent="0.25"/>
    <row r="421" customFormat="1" x14ac:dyDescent="0.25"/>
    <row r="422" customFormat="1" x14ac:dyDescent="0.25"/>
    <row r="423" customFormat="1" x14ac:dyDescent="0.25"/>
    <row r="424" customFormat="1" x14ac:dyDescent="0.25"/>
    <row r="425" customFormat="1" x14ac:dyDescent="0.25"/>
    <row r="426" customFormat="1" x14ac:dyDescent="0.25"/>
    <row r="427" customFormat="1" x14ac:dyDescent="0.25"/>
    <row r="428" customFormat="1" x14ac:dyDescent="0.25"/>
    <row r="429" customFormat="1" x14ac:dyDescent="0.25"/>
    <row r="430" customFormat="1" x14ac:dyDescent="0.25"/>
    <row r="431" customFormat="1" x14ac:dyDescent="0.25"/>
    <row r="432" customFormat="1" x14ac:dyDescent="0.25"/>
    <row r="433" customFormat="1" x14ac:dyDescent="0.25"/>
    <row r="434" customFormat="1" x14ac:dyDescent="0.25"/>
    <row r="435" customFormat="1" x14ac:dyDescent="0.25"/>
    <row r="436" customFormat="1" x14ac:dyDescent="0.25"/>
    <row r="437" customFormat="1" x14ac:dyDescent="0.25"/>
    <row r="438" customFormat="1" x14ac:dyDescent="0.25"/>
    <row r="439" customFormat="1" x14ac:dyDescent="0.25"/>
    <row r="440" customFormat="1" x14ac:dyDescent="0.25"/>
    <row r="441" customFormat="1" x14ac:dyDescent="0.25"/>
    <row r="442" customFormat="1" x14ac:dyDescent="0.25"/>
    <row r="443" customFormat="1" x14ac:dyDescent="0.25"/>
    <row r="444" customFormat="1" x14ac:dyDescent="0.25"/>
    <row r="445" customFormat="1" x14ac:dyDescent="0.25"/>
    <row r="446" customFormat="1" x14ac:dyDescent="0.25"/>
    <row r="447" customFormat="1" x14ac:dyDescent="0.25"/>
    <row r="448" customFormat="1" x14ac:dyDescent="0.25"/>
    <row r="449" customFormat="1" x14ac:dyDescent="0.25"/>
    <row r="450" customFormat="1" x14ac:dyDescent="0.25"/>
    <row r="451" customFormat="1" x14ac:dyDescent="0.25"/>
    <row r="452" customFormat="1" x14ac:dyDescent="0.25"/>
    <row r="453" customFormat="1" x14ac:dyDescent="0.25"/>
    <row r="454" customFormat="1" x14ac:dyDescent="0.25"/>
    <row r="455" customFormat="1" x14ac:dyDescent="0.25"/>
    <row r="456" customFormat="1" x14ac:dyDescent="0.25"/>
    <row r="457" customFormat="1" x14ac:dyDescent="0.25"/>
    <row r="458" customFormat="1" x14ac:dyDescent="0.25"/>
    <row r="459" customFormat="1" x14ac:dyDescent="0.25"/>
    <row r="460" customFormat="1" x14ac:dyDescent="0.25"/>
    <row r="461" customFormat="1" x14ac:dyDescent="0.25"/>
    <row r="462" customFormat="1" x14ac:dyDescent="0.25"/>
    <row r="463" customFormat="1" x14ac:dyDescent="0.25"/>
    <row r="464" customFormat="1" x14ac:dyDescent="0.25"/>
    <row r="465" customFormat="1" x14ac:dyDescent="0.25"/>
    <row r="466" customFormat="1" x14ac:dyDescent="0.25"/>
    <row r="467" customFormat="1" x14ac:dyDescent="0.25"/>
    <row r="468" customFormat="1" x14ac:dyDescent="0.25"/>
    <row r="469" customFormat="1" x14ac:dyDescent="0.25"/>
    <row r="470" customFormat="1" x14ac:dyDescent="0.25"/>
    <row r="471" customFormat="1" x14ac:dyDescent="0.25"/>
    <row r="472" customFormat="1" x14ac:dyDescent="0.25"/>
    <row r="473" customFormat="1" x14ac:dyDescent="0.25"/>
    <row r="474" customFormat="1" x14ac:dyDescent="0.25"/>
    <row r="475" customFormat="1" x14ac:dyDescent="0.25"/>
    <row r="476" customFormat="1" x14ac:dyDescent="0.25"/>
    <row r="477" customFormat="1" x14ac:dyDescent="0.25"/>
    <row r="478" customFormat="1" x14ac:dyDescent="0.25"/>
    <row r="479" customFormat="1" x14ac:dyDescent="0.25"/>
    <row r="480" customFormat="1" x14ac:dyDescent="0.25"/>
    <row r="481" customFormat="1" x14ac:dyDescent="0.25"/>
    <row r="482" customFormat="1" x14ac:dyDescent="0.25"/>
    <row r="483" customFormat="1" x14ac:dyDescent="0.25"/>
    <row r="484" customFormat="1" x14ac:dyDescent="0.25"/>
    <row r="485" customFormat="1" x14ac:dyDescent="0.25"/>
    <row r="486" customFormat="1" x14ac:dyDescent="0.25"/>
    <row r="487" customFormat="1" x14ac:dyDescent="0.25"/>
    <row r="488" customFormat="1" x14ac:dyDescent="0.25"/>
    <row r="489" customFormat="1" x14ac:dyDescent="0.25"/>
    <row r="490" customFormat="1" x14ac:dyDescent="0.25"/>
    <row r="491" customFormat="1" x14ac:dyDescent="0.25"/>
    <row r="492" customFormat="1" x14ac:dyDescent="0.25"/>
    <row r="493" customFormat="1" x14ac:dyDescent="0.25"/>
    <row r="494" customFormat="1" x14ac:dyDescent="0.25"/>
    <row r="495" customFormat="1" x14ac:dyDescent="0.25"/>
    <row r="496" customFormat="1" x14ac:dyDescent="0.25"/>
    <row r="497" customFormat="1" x14ac:dyDescent="0.25"/>
    <row r="498" customFormat="1" x14ac:dyDescent="0.25"/>
    <row r="499" customFormat="1" x14ac:dyDescent="0.25"/>
    <row r="500" customFormat="1" x14ac:dyDescent="0.25"/>
    <row r="501" customFormat="1" x14ac:dyDescent="0.25"/>
    <row r="502" customFormat="1" x14ac:dyDescent="0.25"/>
    <row r="503" customFormat="1" x14ac:dyDescent="0.25"/>
    <row r="504" customFormat="1" x14ac:dyDescent="0.25"/>
    <row r="505" customFormat="1" x14ac:dyDescent="0.25"/>
    <row r="506" customFormat="1" x14ac:dyDescent="0.25"/>
    <row r="507" customFormat="1" x14ac:dyDescent="0.25"/>
    <row r="508" customFormat="1" x14ac:dyDescent="0.25"/>
    <row r="509" customFormat="1" x14ac:dyDescent="0.25"/>
    <row r="510" customFormat="1" x14ac:dyDescent="0.25"/>
    <row r="511" customFormat="1" x14ac:dyDescent="0.25"/>
    <row r="512" customFormat="1" x14ac:dyDescent="0.25"/>
    <row r="513" customFormat="1" x14ac:dyDescent="0.25"/>
    <row r="514" customFormat="1" x14ac:dyDescent="0.25"/>
    <row r="515" customFormat="1" x14ac:dyDescent="0.25"/>
    <row r="516" customFormat="1" x14ac:dyDescent="0.25"/>
    <row r="517" customFormat="1" x14ac:dyDescent="0.25"/>
    <row r="518" customFormat="1" x14ac:dyDescent="0.25"/>
    <row r="519" customFormat="1" x14ac:dyDescent="0.25"/>
    <row r="520" customFormat="1" x14ac:dyDescent="0.25"/>
    <row r="521" customFormat="1" x14ac:dyDescent="0.25"/>
    <row r="522" customFormat="1" x14ac:dyDescent="0.25"/>
    <row r="523" customFormat="1" x14ac:dyDescent="0.25"/>
    <row r="524" customFormat="1" x14ac:dyDescent="0.25"/>
    <row r="525" customFormat="1" x14ac:dyDescent="0.25"/>
    <row r="526" customFormat="1" x14ac:dyDescent="0.25"/>
    <row r="527" customFormat="1" x14ac:dyDescent="0.25"/>
    <row r="528" customFormat="1" x14ac:dyDescent="0.25"/>
    <row r="529" customFormat="1" x14ac:dyDescent="0.25"/>
    <row r="530" customFormat="1" x14ac:dyDescent="0.25"/>
    <row r="531" customFormat="1" x14ac:dyDescent="0.25"/>
    <row r="532" customFormat="1" x14ac:dyDescent="0.25"/>
    <row r="533" customFormat="1" x14ac:dyDescent="0.25"/>
    <row r="534" customFormat="1" x14ac:dyDescent="0.25"/>
    <row r="535" customFormat="1" x14ac:dyDescent="0.25"/>
    <row r="536" customFormat="1" x14ac:dyDescent="0.25"/>
    <row r="537" customFormat="1" x14ac:dyDescent="0.25"/>
    <row r="538" customFormat="1" x14ac:dyDescent="0.25"/>
    <row r="539" customFormat="1" x14ac:dyDescent="0.25"/>
    <row r="540" customFormat="1" x14ac:dyDescent="0.25"/>
    <row r="541" customFormat="1" x14ac:dyDescent="0.25"/>
    <row r="542" customFormat="1" x14ac:dyDescent="0.25"/>
    <row r="543" customFormat="1" x14ac:dyDescent="0.25"/>
    <row r="544" customFormat="1" x14ac:dyDescent="0.25"/>
    <row r="545" customFormat="1" x14ac:dyDescent="0.25"/>
    <row r="546" customFormat="1" x14ac:dyDescent="0.25"/>
    <row r="547" customFormat="1" x14ac:dyDescent="0.25"/>
    <row r="548" customFormat="1" x14ac:dyDescent="0.25"/>
    <row r="549" customFormat="1" x14ac:dyDescent="0.25"/>
    <row r="550" customFormat="1" x14ac:dyDescent="0.25"/>
    <row r="551" customFormat="1" x14ac:dyDescent="0.25"/>
    <row r="552" customFormat="1" x14ac:dyDescent="0.25"/>
    <row r="553" customFormat="1" x14ac:dyDescent="0.25"/>
    <row r="554" customFormat="1" x14ac:dyDescent="0.25"/>
    <row r="555" customFormat="1" x14ac:dyDescent="0.25"/>
    <row r="556" customFormat="1" x14ac:dyDescent="0.25"/>
    <row r="557" customFormat="1" x14ac:dyDescent="0.25"/>
    <row r="558" customFormat="1" x14ac:dyDescent="0.25"/>
    <row r="559" customFormat="1" x14ac:dyDescent="0.25"/>
    <row r="560" customFormat="1" x14ac:dyDescent="0.25"/>
    <row r="561" customFormat="1" x14ac:dyDescent="0.25"/>
    <row r="562" customFormat="1" x14ac:dyDescent="0.25"/>
    <row r="563" customFormat="1" x14ac:dyDescent="0.25"/>
    <row r="564" customFormat="1" x14ac:dyDescent="0.25"/>
    <row r="565" customFormat="1" x14ac:dyDescent="0.25"/>
    <row r="566" customFormat="1" x14ac:dyDescent="0.25"/>
    <row r="567" customFormat="1" x14ac:dyDescent="0.25"/>
    <row r="568" customFormat="1" x14ac:dyDescent="0.25"/>
    <row r="569" customFormat="1" x14ac:dyDescent="0.25"/>
    <row r="570" customFormat="1" x14ac:dyDescent="0.25"/>
    <row r="571" customFormat="1" x14ac:dyDescent="0.25"/>
    <row r="572" customFormat="1" x14ac:dyDescent="0.25"/>
    <row r="573" customFormat="1" x14ac:dyDescent="0.25"/>
    <row r="574" customFormat="1" x14ac:dyDescent="0.25"/>
    <row r="575" customFormat="1" x14ac:dyDescent="0.25"/>
    <row r="576" customFormat="1" x14ac:dyDescent="0.25"/>
    <row r="577" customFormat="1" x14ac:dyDescent="0.25"/>
    <row r="578" customFormat="1" x14ac:dyDescent="0.25"/>
    <row r="579" customFormat="1" x14ac:dyDescent="0.25"/>
    <row r="580" customFormat="1" x14ac:dyDescent="0.25"/>
    <row r="581" customFormat="1" x14ac:dyDescent="0.25"/>
    <row r="582" customFormat="1" x14ac:dyDescent="0.25"/>
    <row r="583" customFormat="1" x14ac:dyDescent="0.25"/>
    <row r="584" customFormat="1" x14ac:dyDescent="0.25"/>
    <row r="585" customFormat="1" x14ac:dyDescent="0.25"/>
    <row r="586" customFormat="1" x14ac:dyDescent="0.25"/>
    <row r="587" customFormat="1" x14ac:dyDescent="0.25"/>
    <row r="588" customFormat="1" x14ac:dyDescent="0.25"/>
    <row r="589" customFormat="1" x14ac:dyDescent="0.25"/>
    <row r="590" customFormat="1" x14ac:dyDescent="0.25"/>
    <row r="591" customFormat="1" x14ac:dyDescent="0.25"/>
    <row r="592" customFormat="1" x14ac:dyDescent="0.25"/>
    <row r="593" customFormat="1" x14ac:dyDescent="0.25"/>
    <row r="594" customFormat="1" x14ac:dyDescent="0.25"/>
    <row r="595" customFormat="1" x14ac:dyDescent="0.25"/>
    <row r="596" customFormat="1" x14ac:dyDescent="0.25"/>
    <row r="597" customFormat="1" x14ac:dyDescent="0.25"/>
    <row r="598" customFormat="1" x14ac:dyDescent="0.25"/>
    <row r="599" customFormat="1" x14ac:dyDescent="0.25"/>
    <row r="600" customFormat="1" x14ac:dyDescent="0.25"/>
    <row r="601" customFormat="1" x14ac:dyDescent="0.25"/>
    <row r="602" customFormat="1" x14ac:dyDescent="0.25"/>
    <row r="603" customFormat="1" x14ac:dyDescent="0.25"/>
    <row r="604" customFormat="1" x14ac:dyDescent="0.25"/>
    <row r="605" customFormat="1" x14ac:dyDescent="0.25"/>
    <row r="606" customFormat="1" x14ac:dyDescent="0.25"/>
    <row r="607" customFormat="1" x14ac:dyDescent="0.25"/>
    <row r="608" customFormat="1" x14ac:dyDescent="0.25"/>
    <row r="609" customFormat="1" x14ac:dyDescent="0.25"/>
    <row r="610" customFormat="1" x14ac:dyDescent="0.25"/>
    <row r="611" customFormat="1" x14ac:dyDescent="0.25"/>
    <row r="612" customFormat="1" x14ac:dyDescent="0.25"/>
    <row r="613" customFormat="1" x14ac:dyDescent="0.25"/>
    <row r="614" customFormat="1" x14ac:dyDescent="0.25"/>
    <row r="615" customFormat="1" x14ac:dyDescent="0.25"/>
    <row r="616" customFormat="1" x14ac:dyDescent="0.25"/>
    <row r="617" customFormat="1" x14ac:dyDescent="0.25"/>
    <row r="618" customFormat="1" x14ac:dyDescent="0.25"/>
    <row r="619" customFormat="1" x14ac:dyDescent="0.25"/>
    <row r="620" customFormat="1" x14ac:dyDescent="0.25"/>
    <row r="621" customFormat="1" x14ac:dyDescent="0.25"/>
    <row r="622" customFormat="1" x14ac:dyDescent="0.25"/>
    <row r="623" customFormat="1" x14ac:dyDescent="0.25"/>
    <row r="624" customFormat="1" x14ac:dyDescent="0.25"/>
    <row r="625" customFormat="1" x14ac:dyDescent="0.25"/>
    <row r="626" customFormat="1" x14ac:dyDescent="0.25"/>
    <row r="627" customFormat="1" x14ac:dyDescent="0.25"/>
    <row r="628" customFormat="1" x14ac:dyDescent="0.25"/>
    <row r="629" customFormat="1" x14ac:dyDescent="0.25"/>
    <row r="630" customFormat="1" x14ac:dyDescent="0.25"/>
    <row r="631" customFormat="1" x14ac:dyDescent="0.25"/>
    <row r="632" customFormat="1" x14ac:dyDescent="0.25"/>
    <row r="633" customFormat="1" x14ac:dyDescent="0.25"/>
    <row r="634" customFormat="1" x14ac:dyDescent="0.25"/>
    <row r="635" customFormat="1" x14ac:dyDescent="0.25"/>
    <row r="636" customFormat="1" x14ac:dyDescent="0.25"/>
    <row r="637" customFormat="1" x14ac:dyDescent="0.25"/>
    <row r="638" customFormat="1" x14ac:dyDescent="0.25"/>
    <row r="639" customFormat="1" x14ac:dyDescent="0.25"/>
    <row r="640" customFormat="1" x14ac:dyDescent="0.25"/>
    <row r="641" customFormat="1" x14ac:dyDescent="0.25"/>
    <row r="642" customFormat="1" x14ac:dyDescent="0.25"/>
    <row r="643" customFormat="1" x14ac:dyDescent="0.25"/>
    <row r="644" customFormat="1" x14ac:dyDescent="0.25"/>
    <row r="645" customFormat="1" x14ac:dyDescent="0.25"/>
    <row r="646" customFormat="1" x14ac:dyDescent="0.25"/>
    <row r="647" customFormat="1" x14ac:dyDescent="0.25"/>
    <row r="648" customFormat="1" x14ac:dyDescent="0.25"/>
    <row r="649" customFormat="1" x14ac:dyDescent="0.25"/>
    <row r="650" customFormat="1" x14ac:dyDescent="0.25"/>
    <row r="651" customFormat="1" x14ac:dyDescent="0.25"/>
    <row r="652" customFormat="1" x14ac:dyDescent="0.25"/>
    <row r="653" customFormat="1" x14ac:dyDescent="0.25"/>
    <row r="654" customFormat="1" x14ac:dyDescent="0.25"/>
    <row r="655" customFormat="1" x14ac:dyDescent="0.25"/>
    <row r="656" customFormat="1" x14ac:dyDescent="0.25"/>
    <row r="657" customFormat="1" x14ac:dyDescent="0.25"/>
    <row r="658" customFormat="1" x14ac:dyDescent="0.25"/>
    <row r="659" customFormat="1" x14ac:dyDescent="0.25"/>
    <row r="660" customFormat="1" x14ac:dyDescent="0.25"/>
    <row r="661" customFormat="1" x14ac:dyDescent="0.25"/>
    <row r="662" customFormat="1" x14ac:dyDescent="0.25"/>
    <row r="663" customFormat="1" x14ac:dyDescent="0.25"/>
    <row r="664" customFormat="1" x14ac:dyDescent="0.25"/>
    <row r="665" customFormat="1" x14ac:dyDescent="0.25"/>
    <row r="666" customFormat="1" x14ac:dyDescent="0.25"/>
    <row r="667" customFormat="1" x14ac:dyDescent="0.25"/>
    <row r="668" customFormat="1" x14ac:dyDescent="0.25"/>
    <row r="669" customFormat="1" x14ac:dyDescent="0.25"/>
    <row r="670" customFormat="1" x14ac:dyDescent="0.25"/>
    <row r="671" customFormat="1" x14ac:dyDescent="0.25"/>
    <row r="672" customFormat="1" x14ac:dyDescent="0.25"/>
    <row r="673" customFormat="1" x14ac:dyDescent="0.25"/>
    <row r="674" customFormat="1" x14ac:dyDescent="0.25"/>
    <row r="675" customFormat="1" x14ac:dyDescent="0.25"/>
    <row r="676" customFormat="1" x14ac:dyDescent="0.25"/>
    <row r="677" customFormat="1" x14ac:dyDescent="0.25"/>
    <row r="678" customFormat="1" x14ac:dyDescent="0.25"/>
    <row r="679" customFormat="1" x14ac:dyDescent="0.25"/>
    <row r="680" customFormat="1" x14ac:dyDescent="0.25"/>
    <row r="681" customFormat="1" x14ac:dyDescent="0.25"/>
    <row r="682" customFormat="1" x14ac:dyDescent="0.25"/>
    <row r="683" customFormat="1" x14ac:dyDescent="0.25"/>
    <row r="684" customFormat="1" x14ac:dyDescent="0.25"/>
    <row r="685" customFormat="1" x14ac:dyDescent="0.25"/>
    <row r="686" customFormat="1" x14ac:dyDescent="0.25"/>
    <row r="687" customFormat="1" x14ac:dyDescent="0.25"/>
    <row r="688" customFormat="1" x14ac:dyDescent="0.25"/>
    <row r="689" customFormat="1" x14ac:dyDescent="0.25"/>
    <row r="690" customFormat="1" x14ac:dyDescent="0.25"/>
    <row r="691" customFormat="1" x14ac:dyDescent="0.25"/>
    <row r="692" customFormat="1" x14ac:dyDescent="0.25"/>
    <row r="693" customFormat="1" x14ac:dyDescent="0.25"/>
    <row r="694" customFormat="1" x14ac:dyDescent="0.25"/>
    <row r="695" customFormat="1" x14ac:dyDescent="0.25"/>
    <row r="696" customFormat="1" x14ac:dyDescent="0.25"/>
    <row r="697" customFormat="1" x14ac:dyDescent="0.25"/>
    <row r="698" customFormat="1" x14ac:dyDescent="0.25"/>
    <row r="699" customFormat="1" x14ac:dyDescent="0.25"/>
    <row r="700" customFormat="1" x14ac:dyDescent="0.25"/>
    <row r="701" customFormat="1" x14ac:dyDescent="0.25"/>
    <row r="702" customFormat="1" x14ac:dyDescent="0.25"/>
    <row r="703" customFormat="1" x14ac:dyDescent="0.25"/>
    <row r="704" customFormat="1" x14ac:dyDescent="0.25"/>
    <row r="705" customFormat="1" x14ac:dyDescent="0.25"/>
    <row r="706" customFormat="1" x14ac:dyDescent="0.25"/>
    <row r="707" customFormat="1" x14ac:dyDescent="0.25"/>
    <row r="708" customFormat="1" x14ac:dyDescent="0.25"/>
    <row r="709" customFormat="1" x14ac:dyDescent="0.25"/>
    <row r="710" customFormat="1" x14ac:dyDescent="0.25"/>
    <row r="711" customFormat="1" x14ac:dyDescent="0.25"/>
    <row r="712" customFormat="1" x14ac:dyDescent="0.25"/>
    <row r="713" customFormat="1" x14ac:dyDescent="0.25"/>
    <row r="714" customFormat="1" x14ac:dyDescent="0.25"/>
    <row r="715" customFormat="1" x14ac:dyDescent="0.25"/>
    <row r="716" customFormat="1" x14ac:dyDescent="0.25"/>
    <row r="717" customFormat="1" x14ac:dyDescent="0.25"/>
    <row r="718" customFormat="1" x14ac:dyDescent="0.25"/>
    <row r="719" customFormat="1" x14ac:dyDescent="0.25"/>
    <row r="720" customFormat="1" x14ac:dyDescent="0.25"/>
    <row r="721" customFormat="1" x14ac:dyDescent="0.25"/>
    <row r="722" customFormat="1" x14ac:dyDescent="0.25"/>
    <row r="723" customFormat="1" x14ac:dyDescent="0.25"/>
    <row r="724" customFormat="1" x14ac:dyDescent="0.25"/>
    <row r="725" customFormat="1" x14ac:dyDescent="0.25"/>
    <row r="726" customFormat="1" x14ac:dyDescent="0.25"/>
    <row r="727" customFormat="1" x14ac:dyDescent="0.25"/>
    <row r="728" customFormat="1" x14ac:dyDescent="0.25"/>
    <row r="729" customFormat="1" x14ac:dyDescent="0.25"/>
    <row r="730" customFormat="1" x14ac:dyDescent="0.25"/>
    <row r="731" customFormat="1" x14ac:dyDescent="0.25"/>
    <row r="732" customFormat="1" x14ac:dyDescent="0.25"/>
    <row r="733" customFormat="1" x14ac:dyDescent="0.25"/>
    <row r="734" customFormat="1" x14ac:dyDescent="0.25"/>
    <row r="735" customFormat="1" x14ac:dyDescent="0.25"/>
    <row r="736" customFormat="1" x14ac:dyDescent="0.25"/>
    <row r="737" customFormat="1" x14ac:dyDescent="0.25"/>
    <row r="738" customFormat="1" x14ac:dyDescent="0.25"/>
    <row r="739" customFormat="1" x14ac:dyDescent="0.25"/>
    <row r="740" customFormat="1" x14ac:dyDescent="0.25"/>
    <row r="741" customFormat="1" x14ac:dyDescent="0.25"/>
    <row r="742" customFormat="1" x14ac:dyDescent="0.25"/>
    <row r="743" customFormat="1" x14ac:dyDescent="0.25"/>
    <row r="744" customFormat="1" x14ac:dyDescent="0.25"/>
    <row r="745" customFormat="1" x14ac:dyDescent="0.25"/>
    <row r="746" customFormat="1" x14ac:dyDescent="0.25"/>
    <row r="747" customFormat="1" x14ac:dyDescent="0.25"/>
    <row r="748" customFormat="1" x14ac:dyDescent="0.25"/>
    <row r="749" customFormat="1" x14ac:dyDescent="0.25"/>
    <row r="750" customFormat="1" x14ac:dyDescent="0.25"/>
    <row r="751" customFormat="1" x14ac:dyDescent="0.25"/>
    <row r="752" customFormat="1" x14ac:dyDescent="0.25"/>
    <row r="753" customFormat="1" x14ac:dyDescent="0.25"/>
    <row r="754" customFormat="1" x14ac:dyDescent="0.25"/>
    <row r="755" customFormat="1" x14ac:dyDescent="0.25"/>
    <row r="756" customFormat="1" x14ac:dyDescent="0.25"/>
    <row r="757" customFormat="1" x14ac:dyDescent="0.25"/>
    <row r="758" customFormat="1" x14ac:dyDescent="0.25"/>
    <row r="759" customFormat="1" x14ac:dyDescent="0.25"/>
    <row r="760" customFormat="1" x14ac:dyDescent="0.25"/>
    <row r="761" customFormat="1" x14ac:dyDescent="0.25"/>
    <row r="762" customFormat="1" x14ac:dyDescent="0.25"/>
    <row r="763" customFormat="1" x14ac:dyDescent="0.25"/>
    <row r="764" customFormat="1" x14ac:dyDescent="0.25"/>
    <row r="765" customFormat="1" x14ac:dyDescent="0.25"/>
    <row r="766" customFormat="1" x14ac:dyDescent="0.25"/>
    <row r="767" customFormat="1" x14ac:dyDescent="0.25"/>
    <row r="768" customFormat="1" x14ac:dyDescent="0.25"/>
    <row r="769" customFormat="1" x14ac:dyDescent="0.25"/>
    <row r="770" customFormat="1" x14ac:dyDescent="0.25"/>
    <row r="771" customFormat="1" x14ac:dyDescent="0.25"/>
    <row r="772" customFormat="1" x14ac:dyDescent="0.25"/>
    <row r="773" customFormat="1" x14ac:dyDescent="0.25"/>
    <row r="774" customFormat="1" x14ac:dyDescent="0.25"/>
    <row r="775" customFormat="1" x14ac:dyDescent="0.25"/>
    <row r="776" customFormat="1" x14ac:dyDescent="0.25"/>
    <row r="777" customFormat="1" x14ac:dyDescent="0.25"/>
    <row r="778" customFormat="1" x14ac:dyDescent="0.25"/>
    <row r="779" customFormat="1" x14ac:dyDescent="0.25"/>
    <row r="780" customFormat="1" x14ac:dyDescent="0.25"/>
    <row r="781" customFormat="1" x14ac:dyDescent="0.25"/>
    <row r="782" customFormat="1" x14ac:dyDescent="0.25"/>
    <row r="783" customFormat="1" x14ac:dyDescent="0.25"/>
    <row r="784" customFormat="1" x14ac:dyDescent="0.25"/>
    <row r="785" customFormat="1" x14ac:dyDescent="0.25"/>
    <row r="786" customFormat="1" x14ac:dyDescent="0.25"/>
    <row r="787" customFormat="1" x14ac:dyDescent="0.25"/>
    <row r="788" customFormat="1" x14ac:dyDescent="0.25"/>
    <row r="789" customFormat="1" x14ac:dyDescent="0.25"/>
    <row r="790" customFormat="1" x14ac:dyDescent="0.25"/>
    <row r="791" customFormat="1" x14ac:dyDescent="0.25"/>
    <row r="792" customFormat="1" x14ac:dyDescent="0.25"/>
    <row r="793" customFormat="1" x14ac:dyDescent="0.25"/>
    <row r="794" customFormat="1" x14ac:dyDescent="0.25"/>
    <row r="795" customFormat="1" x14ac:dyDescent="0.25"/>
    <row r="796" customFormat="1" x14ac:dyDescent="0.25"/>
    <row r="797" customFormat="1" x14ac:dyDescent="0.25"/>
    <row r="798" customFormat="1" x14ac:dyDescent="0.25"/>
    <row r="799" customFormat="1" x14ac:dyDescent="0.25"/>
    <row r="800" customFormat="1" x14ac:dyDescent="0.25"/>
    <row r="801" customFormat="1" x14ac:dyDescent="0.25"/>
    <row r="802" customFormat="1" x14ac:dyDescent="0.25"/>
    <row r="803" customFormat="1" x14ac:dyDescent="0.25"/>
    <row r="804" customFormat="1" x14ac:dyDescent="0.25"/>
    <row r="805" customFormat="1" x14ac:dyDescent="0.25"/>
    <row r="806" customFormat="1" x14ac:dyDescent="0.25"/>
    <row r="807" customFormat="1" x14ac:dyDescent="0.25"/>
    <row r="808" customFormat="1" x14ac:dyDescent="0.25"/>
    <row r="809" customFormat="1" x14ac:dyDescent="0.25"/>
    <row r="810" customFormat="1" x14ac:dyDescent="0.25"/>
    <row r="811" customFormat="1" x14ac:dyDescent="0.25"/>
    <row r="812" customFormat="1" x14ac:dyDescent="0.25"/>
    <row r="813" customFormat="1" x14ac:dyDescent="0.25"/>
    <row r="814" customFormat="1" x14ac:dyDescent="0.25"/>
    <row r="815" customFormat="1" x14ac:dyDescent="0.25"/>
    <row r="816" customFormat="1" x14ac:dyDescent="0.25"/>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sheetData>
  <sheetProtection algorithmName="SHA-512" hashValue="Za8SbjvWvCAkb5G8AWM7Q01zyG3pXu2S2HNM1ZAzicSdIIMoYU7GcgxpHpDaDTFVpz+oH5dARpuIqx8Lwvgs/w==" saltValue="mA+UKhW+DuQbux1HQsxdBQ==" spinCount="100000" sheet="1" objects="1" scenarios="1"/>
  <mergeCells count="242">
    <mergeCell ref="M205:N205"/>
    <mergeCell ref="O205:P205"/>
    <mergeCell ref="Q205:R205"/>
    <mergeCell ref="C204:N204"/>
    <mergeCell ref="B200:D200"/>
    <mergeCell ref="B225:D225"/>
    <mergeCell ref="B229:B230"/>
    <mergeCell ref="C229:L229"/>
    <mergeCell ref="C230:D230"/>
    <mergeCell ref="E230:F230"/>
    <mergeCell ref="G230:H230"/>
    <mergeCell ref="I230:J230"/>
    <mergeCell ref="K230:L230"/>
    <mergeCell ref="K181:L181"/>
    <mergeCell ref="C180:L180"/>
    <mergeCell ref="B188:D188"/>
    <mergeCell ref="C193:I193"/>
    <mergeCell ref="B150:F150"/>
    <mergeCell ref="B157:F157"/>
    <mergeCell ref="B165:D165"/>
    <mergeCell ref="C170:I170"/>
    <mergeCell ref="B131:B136"/>
    <mergeCell ref="B172:H172"/>
    <mergeCell ref="B148:H148"/>
    <mergeCell ref="B137:H137"/>
    <mergeCell ref="H132:I132"/>
    <mergeCell ref="H133:I133"/>
    <mergeCell ref="H134:I134"/>
    <mergeCell ref="H135:I135"/>
    <mergeCell ref="H136:I136"/>
    <mergeCell ref="F136:G136"/>
    <mergeCell ref="F135:G135"/>
    <mergeCell ref="F134:G134"/>
    <mergeCell ref="F133:G133"/>
    <mergeCell ref="F132:G132"/>
    <mergeCell ref="A347:A352"/>
    <mergeCell ref="B348:I348"/>
    <mergeCell ref="C350:H350"/>
    <mergeCell ref="C351:H351"/>
    <mergeCell ref="C352:H352"/>
    <mergeCell ref="B346:D346"/>
    <mergeCell ref="A339:A344"/>
    <mergeCell ref="B340:I340"/>
    <mergeCell ref="C342:H342"/>
    <mergeCell ref="C343:H343"/>
    <mergeCell ref="C335:I335"/>
    <mergeCell ref="C344:I344"/>
    <mergeCell ref="B338:D338"/>
    <mergeCell ref="B327:I327"/>
    <mergeCell ref="A331:A334"/>
    <mergeCell ref="B332:I332"/>
    <mergeCell ref="C334:H334"/>
    <mergeCell ref="C326:I326"/>
    <mergeCell ref="B330:D330"/>
    <mergeCell ref="A313:A316"/>
    <mergeCell ref="B314:I314"/>
    <mergeCell ref="C316:H316"/>
    <mergeCell ref="C318:H318"/>
    <mergeCell ref="A322:A325"/>
    <mergeCell ref="B323:I323"/>
    <mergeCell ref="C325:H325"/>
    <mergeCell ref="C317:H317"/>
    <mergeCell ref="B312:D312"/>
    <mergeCell ref="B321:D321"/>
    <mergeCell ref="B301:I301"/>
    <mergeCell ref="A305:A309"/>
    <mergeCell ref="B306:I306"/>
    <mergeCell ref="C308:H308"/>
    <mergeCell ref="C300:I300"/>
    <mergeCell ref="B304:D304"/>
    <mergeCell ref="C309:I309"/>
    <mergeCell ref="A286:A291"/>
    <mergeCell ref="B287:F287"/>
    <mergeCell ref="G287:J287"/>
    <mergeCell ref="B285:D285"/>
    <mergeCell ref="C290:D290"/>
    <mergeCell ref="A295:A299"/>
    <mergeCell ref="B296:I296"/>
    <mergeCell ref="C298:H298"/>
    <mergeCell ref="C284:I284"/>
    <mergeCell ref="B294:D294"/>
    <mergeCell ref="C299:I299"/>
    <mergeCell ref="E290:F290"/>
    <mergeCell ref="G290:H290"/>
    <mergeCell ref="C291:D291"/>
    <mergeCell ref="E291:F291"/>
    <mergeCell ref="G291:H291"/>
    <mergeCell ref="B292:I292"/>
    <mergeCell ref="A277:A283"/>
    <mergeCell ref="B278:I278"/>
    <mergeCell ref="B280:I280"/>
    <mergeCell ref="C282:H282"/>
    <mergeCell ref="C273:I273"/>
    <mergeCell ref="C274:I274"/>
    <mergeCell ref="C283:I283"/>
    <mergeCell ref="A267:A274"/>
    <mergeCell ref="B268:F268"/>
    <mergeCell ref="G268:J268"/>
    <mergeCell ref="B270:F270"/>
    <mergeCell ref="G270:J270"/>
    <mergeCell ref="C272:H272"/>
    <mergeCell ref="C256:H256"/>
    <mergeCell ref="A260:A263"/>
    <mergeCell ref="B261:H261"/>
    <mergeCell ref="C263:H263"/>
    <mergeCell ref="B259:D259"/>
    <mergeCell ref="C264:I264"/>
    <mergeCell ref="B266:D266"/>
    <mergeCell ref="A249:A255"/>
    <mergeCell ref="B250:H250"/>
    <mergeCell ref="C252:H252"/>
    <mergeCell ref="C253:H253"/>
    <mergeCell ref="C254:H254"/>
    <mergeCell ref="C255:H255"/>
    <mergeCell ref="B248:D248"/>
    <mergeCell ref="A241:A245"/>
    <mergeCell ref="B242:H242"/>
    <mergeCell ref="C244:H244"/>
    <mergeCell ref="B240:D240"/>
    <mergeCell ref="C245:I245"/>
    <mergeCell ref="A237:A238"/>
    <mergeCell ref="A226:A234"/>
    <mergeCell ref="B227:H227"/>
    <mergeCell ref="A201:A204"/>
    <mergeCell ref="B202:H202"/>
    <mergeCell ref="B205:B206"/>
    <mergeCell ref="C205:D205"/>
    <mergeCell ref="E205:F205"/>
    <mergeCell ref="G205:H205"/>
    <mergeCell ref="I205:J205"/>
    <mergeCell ref="K205:L205"/>
    <mergeCell ref="A189:A192"/>
    <mergeCell ref="B190:H190"/>
    <mergeCell ref="C192:H192"/>
    <mergeCell ref="A176:A183"/>
    <mergeCell ref="B177:I177"/>
    <mergeCell ref="B180:B181"/>
    <mergeCell ref="B175:D175"/>
    <mergeCell ref="C181:D181"/>
    <mergeCell ref="E181:F181"/>
    <mergeCell ref="G181:H181"/>
    <mergeCell ref="I181:J181"/>
    <mergeCell ref="A166:A171"/>
    <mergeCell ref="B167:I167"/>
    <mergeCell ref="C169:H169"/>
    <mergeCell ref="C171:I171"/>
    <mergeCell ref="A141:A145"/>
    <mergeCell ref="B142:I142"/>
    <mergeCell ref="B140:D140"/>
    <mergeCell ref="C143:H143"/>
    <mergeCell ref="I143:N143"/>
    <mergeCell ref="C115:I115"/>
    <mergeCell ref="B118:D118"/>
    <mergeCell ref="A119:A123"/>
    <mergeCell ref="B120:I120"/>
    <mergeCell ref="B116:H116"/>
    <mergeCell ref="C124:I124"/>
    <mergeCell ref="B128:I128"/>
    <mergeCell ref="B126:D126"/>
    <mergeCell ref="D130:E130"/>
    <mergeCell ref="F130:G130"/>
    <mergeCell ref="H130:I130"/>
    <mergeCell ref="D131:E131"/>
    <mergeCell ref="D132:E132"/>
    <mergeCell ref="D133:E133"/>
    <mergeCell ref="D134:E134"/>
    <mergeCell ref="D135:E135"/>
    <mergeCell ref="D136:E136"/>
    <mergeCell ref="F131:G131"/>
    <mergeCell ref="H131:I131"/>
    <mergeCell ref="B95:D95"/>
    <mergeCell ref="C92:I92"/>
    <mergeCell ref="C100:I100"/>
    <mergeCell ref="B93:H93"/>
    <mergeCell ref="A96:A99"/>
    <mergeCell ref="B97:I97"/>
    <mergeCell ref="B103:D103"/>
    <mergeCell ref="A111:A114"/>
    <mergeCell ref="B112:I112"/>
    <mergeCell ref="C114:H114"/>
    <mergeCell ref="B101:H101"/>
    <mergeCell ref="A104:A107"/>
    <mergeCell ref="B105:I105"/>
    <mergeCell ref="C107:H107"/>
    <mergeCell ref="C108:I108"/>
    <mergeCell ref="B110:D110"/>
    <mergeCell ref="A80:A84"/>
    <mergeCell ref="B81:I81"/>
    <mergeCell ref="C83:H83"/>
    <mergeCell ref="B79:D79"/>
    <mergeCell ref="C84:I84"/>
    <mergeCell ref="B87:D87"/>
    <mergeCell ref="B85:H85"/>
    <mergeCell ref="A88:A91"/>
    <mergeCell ref="B89:I89"/>
    <mergeCell ref="A62:A65"/>
    <mergeCell ref="B63:I63"/>
    <mergeCell ref="C65:H65"/>
    <mergeCell ref="C66:H66"/>
    <mergeCell ref="A71:A75"/>
    <mergeCell ref="B72:I72"/>
    <mergeCell ref="B70:D70"/>
    <mergeCell ref="C75:I75"/>
    <mergeCell ref="B76:H76"/>
    <mergeCell ref="A40:A43"/>
    <mergeCell ref="B41:I41"/>
    <mergeCell ref="C43:H43"/>
    <mergeCell ref="B39:D39"/>
    <mergeCell ref="B29:E29"/>
    <mergeCell ref="B30:E30"/>
    <mergeCell ref="B31:E31"/>
    <mergeCell ref="A48:A51"/>
    <mergeCell ref="B49:I49"/>
    <mergeCell ref="A11:A22"/>
    <mergeCell ref="B12:I12"/>
    <mergeCell ref="B15:B16"/>
    <mergeCell ref="B10:D10"/>
    <mergeCell ref="G15:I15"/>
    <mergeCell ref="E15:F15"/>
    <mergeCell ref="C15:D15"/>
    <mergeCell ref="B22:B23"/>
    <mergeCell ref="C22:D22"/>
    <mergeCell ref="E22:F22"/>
    <mergeCell ref="G22:I22"/>
    <mergeCell ref="B21:I21"/>
    <mergeCell ref="B14:I14"/>
    <mergeCell ref="C55:D55"/>
    <mergeCell ref="E55:F55"/>
    <mergeCell ref="G55:H55"/>
    <mergeCell ref="B51:B52"/>
    <mergeCell ref="B55:B56"/>
    <mergeCell ref="B61:D61"/>
    <mergeCell ref="B68:I68"/>
    <mergeCell ref="B59:I59"/>
    <mergeCell ref="B32:E32"/>
    <mergeCell ref="B33:E33"/>
    <mergeCell ref="C44:I44"/>
    <mergeCell ref="B47:D47"/>
    <mergeCell ref="C51:D51"/>
    <mergeCell ref="E51:F51"/>
    <mergeCell ref="G51:H51"/>
    <mergeCell ref="I51:J51"/>
  </mergeCells>
  <pageMargins left="0.511811024" right="0.511811024" top="0.78740157499999996" bottom="0.78740157499999996" header="0.31496062000000002" footer="0.31496062000000002"/>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724D1-E566-4E0B-BFC9-D8B4B40A5F10}">
  <dimension ref="A1:XFC31"/>
  <sheetViews>
    <sheetView showGridLines="0" showRowColHeaders="0" topLeftCell="A31" workbookViewId="0">
      <selection activeCell="C8" sqref="C8"/>
    </sheetView>
  </sheetViews>
  <sheetFormatPr defaultColWidth="8.7109375" defaultRowHeight="15" x14ac:dyDescent="0.25"/>
  <cols>
    <col min="2" max="2" width="30.5703125" customWidth="1"/>
    <col min="3" max="3" width="70.5703125" customWidth="1"/>
    <col min="4" max="4" width="39.42578125" customWidth="1"/>
    <col min="6" max="6" width="8.7109375" hidden="1" customWidth="1"/>
    <col min="7" max="7" width="8.85546875" hidden="1" customWidth="1"/>
    <col min="8" max="8" width="8.7109375" hidden="1" customWidth="1"/>
    <col min="9" max="9" width="8.85546875" hidden="1" customWidth="1"/>
    <col min="10" max="16383" width="0" hidden="1" customWidth="1"/>
    <col min="16384" max="16384" width="2.85546875" hidden="1" customWidth="1"/>
  </cols>
  <sheetData>
    <row r="1" spans="1:5" ht="14.1" customHeight="1" x14ac:dyDescent="0.25">
      <c r="A1" s="39"/>
      <c r="D1" s="2"/>
    </row>
    <row r="2" spans="1:5" ht="14.1" customHeight="1" x14ac:dyDescent="0.25">
      <c r="A2" s="42"/>
      <c r="B2" s="41"/>
      <c r="C2" s="41"/>
      <c r="D2" s="41"/>
      <c r="E2" s="41"/>
    </row>
    <row r="3" spans="1:5" ht="14.45" customHeight="1" x14ac:dyDescent="0.25">
      <c r="C3" s="1"/>
      <c r="D3" s="2"/>
    </row>
    <row r="4" spans="1:5" ht="14.45" customHeight="1" x14ac:dyDescent="0.25">
      <c r="C4" s="1"/>
      <c r="D4" s="3"/>
    </row>
    <row r="5" spans="1:5" ht="14.45" customHeight="1" x14ac:dyDescent="0.25">
      <c r="C5" s="49"/>
      <c r="D5" s="2"/>
    </row>
    <row r="6" spans="1:5" x14ac:dyDescent="0.25">
      <c r="D6" s="2"/>
    </row>
    <row r="7" spans="1:5" x14ac:dyDescent="0.25">
      <c r="C7" s="1"/>
      <c r="D7" s="2"/>
    </row>
    <row r="8" spans="1:5" ht="20.25" x14ac:dyDescent="0.3">
      <c r="B8" s="26" t="s">
        <v>781</v>
      </c>
      <c r="C8" s="4"/>
      <c r="D8" s="6"/>
    </row>
    <row r="9" spans="1:5" ht="20.25" x14ac:dyDescent="0.3">
      <c r="B9" s="5"/>
      <c r="C9" s="4"/>
      <c r="D9" s="6"/>
    </row>
    <row r="10" spans="1:5" ht="15.75" thickBot="1" x14ac:dyDescent="0.3">
      <c r="B10" s="11" t="s">
        <v>89</v>
      </c>
      <c r="C10" s="11" t="s">
        <v>90</v>
      </c>
      <c r="D10" s="12" t="s">
        <v>91</v>
      </c>
    </row>
    <row r="11" spans="1:5" ht="15.75" thickTop="1" x14ac:dyDescent="0.25">
      <c r="B11" s="8" t="s">
        <v>782</v>
      </c>
      <c r="C11" s="8" t="s">
        <v>783</v>
      </c>
      <c r="D11" s="10" t="s">
        <v>17</v>
      </c>
    </row>
    <row r="12" spans="1:5" x14ac:dyDescent="0.25">
      <c r="B12" s="8" t="s">
        <v>784</v>
      </c>
      <c r="C12" s="8" t="s">
        <v>785</v>
      </c>
      <c r="D12" s="10" t="s">
        <v>17</v>
      </c>
    </row>
    <row r="13" spans="1:5" x14ac:dyDescent="0.25">
      <c r="B13" s="8" t="s">
        <v>786</v>
      </c>
      <c r="C13" s="8" t="s">
        <v>787</v>
      </c>
      <c r="D13" s="10" t="s">
        <v>17</v>
      </c>
    </row>
    <row r="14" spans="1:5" x14ac:dyDescent="0.25">
      <c r="B14" s="8" t="s">
        <v>964</v>
      </c>
      <c r="C14" s="8" t="s">
        <v>965</v>
      </c>
      <c r="D14" s="10" t="s">
        <v>17</v>
      </c>
    </row>
    <row r="15" spans="1:5" x14ac:dyDescent="0.25">
      <c r="B15" s="8" t="s">
        <v>788</v>
      </c>
      <c r="C15" s="8" t="s">
        <v>789</v>
      </c>
      <c r="D15" s="10" t="s">
        <v>17</v>
      </c>
    </row>
    <row r="16" spans="1:5" x14ac:dyDescent="0.25">
      <c r="B16" s="8" t="s">
        <v>790</v>
      </c>
      <c r="C16" s="8" t="s">
        <v>791</v>
      </c>
      <c r="D16" s="10" t="s">
        <v>17</v>
      </c>
    </row>
    <row r="17" spans="2:4" x14ac:dyDescent="0.25">
      <c r="B17" s="8" t="s">
        <v>792</v>
      </c>
      <c r="C17" s="8" t="s">
        <v>793</v>
      </c>
      <c r="D17" s="10" t="s">
        <v>17</v>
      </c>
    </row>
    <row r="18" spans="2:4" x14ac:dyDescent="0.25">
      <c r="B18" s="8" t="s">
        <v>794</v>
      </c>
      <c r="C18" s="8" t="s">
        <v>795</v>
      </c>
      <c r="D18" s="10" t="s">
        <v>17</v>
      </c>
    </row>
    <row r="19" spans="2:4" x14ac:dyDescent="0.25">
      <c r="B19" s="8" t="s">
        <v>796</v>
      </c>
      <c r="C19" s="8" t="s">
        <v>797</v>
      </c>
      <c r="D19" s="10" t="s">
        <v>17</v>
      </c>
    </row>
    <row r="20" spans="2:4" x14ac:dyDescent="0.25">
      <c r="B20" s="8" t="s">
        <v>798</v>
      </c>
      <c r="C20" s="8" t="s">
        <v>799</v>
      </c>
      <c r="D20" s="10" t="s">
        <v>17</v>
      </c>
    </row>
    <row r="21" spans="2:4" x14ac:dyDescent="0.25">
      <c r="B21" s="8" t="s">
        <v>800</v>
      </c>
      <c r="C21" s="8" t="s">
        <v>801</v>
      </c>
      <c r="D21" s="10" t="s">
        <v>17</v>
      </c>
    </row>
    <row r="22" spans="2:4" x14ac:dyDescent="0.25">
      <c r="B22" s="8" t="s">
        <v>802</v>
      </c>
      <c r="C22" s="8" t="s">
        <v>803</v>
      </c>
      <c r="D22" s="10" t="s">
        <v>17</v>
      </c>
    </row>
    <row r="23" spans="2:4" x14ac:dyDescent="0.25">
      <c r="B23" s="8" t="s">
        <v>569</v>
      </c>
      <c r="C23" s="8" t="s">
        <v>804</v>
      </c>
      <c r="D23" s="10" t="s">
        <v>17</v>
      </c>
    </row>
    <row r="24" spans="2:4" x14ac:dyDescent="0.25">
      <c r="B24" s="8" t="s">
        <v>805</v>
      </c>
      <c r="C24" s="8" t="s">
        <v>806</v>
      </c>
      <c r="D24" s="10" t="s">
        <v>17</v>
      </c>
    </row>
    <row r="25" spans="2:4" ht="24" x14ac:dyDescent="0.25">
      <c r="B25" s="8" t="s">
        <v>807</v>
      </c>
      <c r="C25" s="8" t="s">
        <v>808</v>
      </c>
      <c r="D25" s="10" t="s">
        <v>17</v>
      </c>
    </row>
    <row r="26" spans="2:4" x14ac:dyDescent="0.25">
      <c r="B26" s="8" t="s">
        <v>809</v>
      </c>
      <c r="C26" s="8" t="s">
        <v>810</v>
      </c>
      <c r="D26" s="10" t="s">
        <v>17</v>
      </c>
    </row>
    <row r="27" spans="2:4" ht="20.100000000000001" customHeight="1" x14ac:dyDescent="0.25">
      <c r="B27" s="8" t="s">
        <v>811</v>
      </c>
      <c r="C27" s="8" t="s">
        <v>812</v>
      </c>
      <c r="D27" s="10" t="s">
        <v>17</v>
      </c>
    </row>
    <row r="28" spans="2:4" x14ac:dyDescent="0.25">
      <c r="B28" s="8" t="s">
        <v>813</v>
      </c>
      <c r="C28" s="8" t="s">
        <v>814</v>
      </c>
      <c r="D28" s="10" t="s">
        <v>17</v>
      </c>
    </row>
    <row r="29" spans="2:4" x14ac:dyDescent="0.25">
      <c r="B29" s="8" t="s">
        <v>815</v>
      </c>
      <c r="C29" s="8" t="s">
        <v>816</v>
      </c>
      <c r="D29" s="10" t="s">
        <v>17</v>
      </c>
    </row>
    <row r="30" spans="2:4" ht="24" x14ac:dyDescent="0.25">
      <c r="B30" s="8" t="s">
        <v>817</v>
      </c>
      <c r="C30" s="8" t="s">
        <v>818</v>
      </c>
      <c r="D30" s="10" t="s">
        <v>17</v>
      </c>
    </row>
    <row r="31" spans="2:4" ht="24" x14ac:dyDescent="0.25">
      <c r="B31" s="8" t="s">
        <v>819</v>
      </c>
      <c r="C31" s="8" t="s">
        <v>820</v>
      </c>
      <c r="D31" s="10" t="s">
        <v>17</v>
      </c>
    </row>
  </sheetData>
  <sheetProtection algorithmName="SHA-512" hashValue="KusZrG3AUMqK3MRC0LGA9ijXsrX3HjB1hkSpJOXsbCEPQIWjb/3GSzUniZ2c1IubSuZTKpohJgpgv9ZD3/l+xQ==" saltValue="UWzgLdWR3CjrWxUtvH9rfw==" spinCount="100000" sheet="1" objects="1" scenarios="1"/>
  <hyperlinks>
    <hyperlink ref="D11" location="'Dados Governança'!B12" display="Governança Dados" xr:uid="{D827A14E-1A10-447C-946C-09066932C211}"/>
    <hyperlink ref="D12" location="'Dados Governança'!B67" display="Governança Dados" xr:uid="{5987BD5B-C181-4801-8122-FF4BA32FD217}"/>
    <hyperlink ref="D13" location="'Dados Governança'!B81" display="Governança Dados" xr:uid="{0ECFE9D2-C743-4790-9497-5A45AC6C1069}"/>
    <hyperlink ref="D14" location="'Dados Governança'!B89" display="Governança Dados" xr:uid="{E741EA93-5D2C-4FA5-AEEE-ED38AAF209D4}"/>
    <hyperlink ref="D15" location="'Dados Governança'!B97" display="Governança Dados" xr:uid="{2D64EC83-9877-4B20-AC56-60BB1ADDD7BE}"/>
    <hyperlink ref="D16" location="'Dados Governança'!B108" display="Governança Dados" xr:uid="{81634F57-4FA5-49FB-8F63-5A22614FBA30}"/>
    <hyperlink ref="D17" location="'Dados Governança'!B118" display="Governança Dados" xr:uid="{F729E4A4-5956-48AB-A88B-AB3A136520DE}"/>
    <hyperlink ref="D18" location="'Dados Governança'!B143" display="Governança Dados" xr:uid="{C2030991-1360-4B64-B7AC-6EEA4A4E24CC}"/>
    <hyperlink ref="D19" location="'Dados Governança'!B153" display="Governança Dados" xr:uid="{B0568D4F-CF46-4401-AD9D-71CBBA27F0F1}"/>
    <hyperlink ref="D20" location="'Dados Governança'!B163" display="Governança Dados" xr:uid="{50EDD122-DCC8-47EE-B2C6-1B9B1247235B}"/>
    <hyperlink ref="D21" location="'Dados Governança'!B172" display="Governança Dados" xr:uid="{CBC40DD3-B8A9-447C-AE66-05C71C5DB656}"/>
    <hyperlink ref="D22" location="'Dados Governança'!B181" display="Governança Dados" xr:uid="{B04B1CC5-4FC6-49A2-A673-3390F1EAFE1C}"/>
    <hyperlink ref="D23" location="'Dados Governança'!B190" display="Governança Dados" xr:uid="{35A9CDA1-9433-4D08-8AE1-461C5296FC0E}"/>
    <hyperlink ref="D24" location="'Dados Governança'!B202" display="Governança Dados" xr:uid="{2675C34A-A9A0-4312-A7AE-8946F435A64D}"/>
    <hyperlink ref="D25" location="'Dados Governança'!B202" display="Governança Dados" xr:uid="{13A504D8-8EF7-4B29-B3E5-E3EAC796E96D}"/>
    <hyperlink ref="D26" location="'Dados Governança'!B212" display="Governança Dados" xr:uid="{55FBE902-9A5E-4272-9273-3D032EDB0B87}"/>
    <hyperlink ref="D27" location="'Dados Governança'!B212" display="Governança Dados" xr:uid="{34F363D9-868E-4C52-BAFA-AD63ABC43936}"/>
    <hyperlink ref="D28" location="'Dados Governança'!B220" display="Governança Dados" xr:uid="{934CE457-397F-4F79-8709-C7A3A87C7588}"/>
    <hyperlink ref="D29" location="'Dados Governança'!B227" display="Governança Dados" xr:uid="{9C46825B-86DA-47D0-A716-6C6845AA27C3}"/>
    <hyperlink ref="D30" location="'Dados Governança'!B241" display="Governança Dados" xr:uid="{FA02EE1C-6285-4A32-AD5F-625E1132DC32}"/>
    <hyperlink ref="D31" location="'Dados Governança'!B248" display="Governança Dados" xr:uid="{499A4E5A-7E23-415C-89F4-CB3A37457A91}"/>
  </hyperlinks>
  <pageMargins left="0.511811024" right="0.511811024" top="0.78740157499999996" bottom="0.78740157499999996" header="0.31496062000000002" footer="0.31496062000000002"/>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D3AAF-FFE3-405E-A259-26AF5393B865}">
  <dimension ref="A1:XFC287"/>
  <sheetViews>
    <sheetView showGridLines="0" showRowColHeaders="0" workbookViewId="0">
      <selection activeCell="F58" sqref="F58"/>
    </sheetView>
  </sheetViews>
  <sheetFormatPr defaultColWidth="4.140625" defaultRowHeight="14.25" x14ac:dyDescent="0.2"/>
  <cols>
    <col min="1" max="1" width="8.7109375" style="46" customWidth="1"/>
    <col min="2" max="2" width="27" style="46" customWidth="1"/>
    <col min="3" max="3" width="18.7109375" style="46" customWidth="1"/>
    <col min="4" max="6" width="18.5703125" style="46" customWidth="1"/>
    <col min="7" max="7" width="16.7109375" style="46" customWidth="1"/>
    <col min="8" max="8" width="17.28515625" style="46" customWidth="1"/>
    <col min="9" max="9" width="25.42578125" style="46" customWidth="1"/>
    <col min="10" max="10" width="23.5703125" style="46" customWidth="1"/>
    <col min="11" max="11" width="18.42578125" style="46" bestFit="1" customWidth="1"/>
    <col min="12" max="12" width="18.5703125" style="46" customWidth="1"/>
    <col min="13" max="13" width="8.7109375" style="46" customWidth="1"/>
    <col min="14" max="14" width="10.85546875" style="46" customWidth="1"/>
    <col min="15" max="16383" width="0" style="46" hidden="1" customWidth="1"/>
    <col min="16384" max="16384" width="7.42578125" style="46" hidden="1" customWidth="1"/>
  </cols>
  <sheetData>
    <row r="1" spans="1:14" ht="14.1" customHeight="1" x14ac:dyDescent="0.2">
      <c r="A1" s="45"/>
      <c r="D1" s="50"/>
      <c r="E1" s="50"/>
    </row>
    <row r="2" spans="1:14" ht="14.1" customHeight="1" x14ac:dyDescent="0.2">
      <c r="A2" s="47"/>
      <c r="B2" s="48"/>
      <c r="C2" s="48"/>
      <c r="D2" s="48"/>
      <c r="E2" s="48"/>
      <c r="F2" s="48"/>
      <c r="G2" s="48"/>
      <c r="H2" s="48"/>
      <c r="I2" s="48"/>
      <c r="J2" s="48"/>
      <c r="K2" s="48"/>
      <c r="L2" s="48"/>
      <c r="M2" s="48"/>
      <c r="N2" s="48"/>
    </row>
    <row r="3" spans="1:14" ht="14.45" customHeight="1" x14ac:dyDescent="0.2">
      <c r="C3" s="49"/>
      <c r="D3" s="50"/>
      <c r="E3" s="50"/>
    </row>
    <row r="4" spans="1:14" ht="14.45" customHeight="1" x14ac:dyDescent="0.2">
      <c r="C4" s="49"/>
      <c r="E4" s="51"/>
      <c r="I4" s="51"/>
    </row>
    <row r="5" spans="1:14" ht="14.45" customHeight="1" x14ac:dyDescent="0.2">
      <c r="C5" s="49"/>
      <c r="D5" s="50"/>
      <c r="E5" s="50"/>
    </row>
    <row r="6" spans="1:14" x14ac:dyDescent="0.2">
      <c r="C6" s="49"/>
      <c r="D6" s="50"/>
      <c r="E6" s="50"/>
    </row>
    <row r="7" spans="1:14" x14ac:dyDescent="0.2">
      <c r="C7" s="49"/>
      <c r="D7" s="50"/>
      <c r="E7" s="50"/>
    </row>
    <row r="8" spans="1:14" ht="19.5" x14ac:dyDescent="0.2">
      <c r="B8" s="366" t="s">
        <v>781</v>
      </c>
      <c r="C8" s="49"/>
      <c r="D8" s="50"/>
      <c r="E8" s="50"/>
    </row>
    <row r="9" spans="1:14" ht="19.5" x14ac:dyDescent="0.25">
      <c r="B9" s="65"/>
      <c r="C9" s="49"/>
      <c r="D9" s="50"/>
      <c r="E9" s="50"/>
    </row>
    <row r="10" spans="1:14" ht="15" customHeight="1" x14ac:dyDescent="0.25">
      <c r="B10" s="65"/>
      <c r="C10" s="49"/>
      <c r="D10" s="50"/>
      <c r="E10" s="50"/>
    </row>
    <row r="11" spans="1:14" ht="15" customHeight="1" x14ac:dyDescent="0.25">
      <c r="B11" s="65"/>
      <c r="C11" s="49"/>
      <c r="D11" s="50"/>
      <c r="E11" s="50"/>
    </row>
    <row r="12" spans="1:14" s="196" customFormat="1" ht="18" x14ac:dyDescent="0.25">
      <c r="B12" s="427" t="s">
        <v>821</v>
      </c>
      <c r="C12" s="427"/>
      <c r="D12" s="427"/>
      <c r="E12" s="197"/>
      <c r="F12" s="197"/>
      <c r="G12" s="198"/>
      <c r="H12" s="198"/>
      <c r="I12" s="198"/>
      <c r="J12" s="198"/>
    </row>
    <row r="13" spans="1:14" ht="19.5" x14ac:dyDescent="0.25">
      <c r="A13" s="428"/>
      <c r="B13" s="65"/>
      <c r="C13" s="49"/>
      <c r="D13" s="50"/>
      <c r="E13" s="50"/>
    </row>
    <row r="14" spans="1:14" x14ac:dyDescent="0.2">
      <c r="A14" s="428"/>
      <c r="B14" s="447" t="s">
        <v>822</v>
      </c>
      <c r="C14" s="447"/>
      <c r="D14" s="447"/>
      <c r="E14" s="447"/>
      <c r="F14" s="447"/>
      <c r="G14" s="447"/>
      <c r="H14" s="447"/>
      <c r="I14" s="447"/>
    </row>
    <row r="15" spans="1:14" ht="18" customHeight="1" x14ac:dyDescent="0.25">
      <c r="A15" s="428"/>
      <c r="B15" s="65"/>
      <c r="C15" s="49"/>
      <c r="D15" s="50"/>
      <c r="E15" s="50"/>
    </row>
    <row r="16" spans="1:14" ht="17.25" customHeight="1" x14ac:dyDescent="0.2">
      <c r="A16" s="428"/>
      <c r="B16" s="574" t="s">
        <v>823</v>
      </c>
      <c r="C16" s="574"/>
      <c r="D16" s="574"/>
      <c r="E16" s="574"/>
      <c r="F16" s="574"/>
      <c r="G16" s="574"/>
      <c r="H16" s="574"/>
      <c r="I16" s="574"/>
      <c r="J16" s="574"/>
    </row>
    <row r="17" spans="1:10" ht="15.75" customHeight="1" x14ac:dyDescent="0.2">
      <c r="A17" s="428"/>
      <c r="B17" s="569" t="s">
        <v>824</v>
      </c>
      <c r="C17" s="569"/>
      <c r="D17" s="569"/>
      <c r="E17" s="569"/>
      <c r="F17" s="569"/>
      <c r="G17" s="361" t="s">
        <v>825</v>
      </c>
      <c r="H17" s="361" t="s">
        <v>826</v>
      </c>
      <c r="I17" s="361" t="s">
        <v>827</v>
      </c>
      <c r="J17" s="361" t="s">
        <v>828</v>
      </c>
    </row>
    <row r="18" spans="1:10" x14ac:dyDescent="0.2">
      <c r="A18" s="428"/>
      <c r="B18" s="570" t="s">
        <v>829</v>
      </c>
      <c r="C18" s="570"/>
      <c r="D18" s="570"/>
      <c r="E18" s="570"/>
      <c r="F18" s="570"/>
      <c r="G18" s="362"/>
      <c r="H18" s="362"/>
      <c r="I18" s="362"/>
      <c r="J18" s="364" t="s">
        <v>830</v>
      </c>
    </row>
    <row r="19" spans="1:10" ht="15" customHeight="1" x14ac:dyDescent="0.2">
      <c r="A19" s="428"/>
      <c r="B19" s="571" t="s">
        <v>831</v>
      </c>
      <c r="C19" s="571"/>
      <c r="D19" s="571"/>
      <c r="E19" s="571"/>
      <c r="F19" s="571"/>
      <c r="G19" s="363"/>
      <c r="H19" s="363"/>
      <c r="I19" s="363"/>
      <c r="J19" s="364" t="s">
        <v>830</v>
      </c>
    </row>
    <row r="20" spans="1:10" ht="15" customHeight="1" x14ac:dyDescent="0.2">
      <c r="A20" s="428"/>
      <c r="B20" s="572" t="s">
        <v>832</v>
      </c>
      <c r="C20" s="572"/>
      <c r="D20" s="572"/>
      <c r="E20" s="572"/>
      <c r="F20" s="572"/>
      <c r="G20" s="367">
        <v>3015683</v>
      </c>
      <c r="H20" s="367">
        <v>2837212</v>
      </c>
      <c r="I20" s="367">
        <v>3436054</v>
      </c>
      <c r="J20" s="364" t="s">
        <v>830</v>
      </c>
    </row>
    <row r="21" spans="1:10" ht="15" customHeight="1" x14ac:dyDescent="0.2">
      <c r="A21" s="428"/>
      <c r="B21" s="572" t="s">
        <v>833</v>
      </c>
      <c r="C21" s="572"/>
      <c r="D21" s="572"/>
      <c r="E21" s="572"/>
      <c r="F21" s="572"/>
      <c r="G21" s="367">
        <v>-16183</v>
      </c>
      <c r="H21" s="367">
        <v>-3734</v>
      </c>
      <c r="I21" s="367">
        <v>-698</v>
      </c>
      <c r="J21" s="364" t="s">
        <v>830</v>
      </c>
    </row>
    <row r="22" spans="1:10" ht="15" customHeight="1" x14ac:dyDescent="0.2">
      <c r="A22" s="428"/>
      <c r="B22" s="572" t="s">
        <v>834</v>
      </c>
      <c r="C22" s="572"/>
      <c r="D22" s="572"/>
      <c r="E22" s="572"/>
      <c r="F22" s="572"/>
      <c r="G22" s="367">
        <v>1060</v>
      </c>
      <c r="H22" s="367">
        <v>-2235</v>
      </c>
      <c r="I22" s="367">
        <v>-861</v>
      </c>
      <c r="J22" s="364" t="s">
        <v>830</v>
      </c>
    </row>
    <row r="23" spans="1:10" ht="15" customHeight="1" x14ac:dyDescent="0.2">
      <c r="A23" s="428"/>
      <c r="B23" s="572" t="s">
        <v>835</v>
      </c>
      <c r="C23" s="572"/>
      <c r="D23" s="572"/>
      <c r="E23" s="572"/>
      <c r="F23" s="572"/>
      <c r="G23" s="368">
        <v>3000560</v>
      </c>
      <c r="H23" s="368">
        <v>2831243</v>
      </c>
      <c r="I23" s="368">
        <v>3434495</v>
      </c>
      <c r="J23" s="364" t="s">
        <v>830</v>
      </c>
    </row>
    <row r="24" spans="1:10" ht="15" customHeight="1" x14ac:dyDescent="0.2">
      <c r="A24" s="428"/>
      <c r="B24" s="571" t="s">
        <v>836</v>
      </c>
      <c r="C24" s="571"/>
      <c r="D24" s="571"/>
      <c r="E24" s="571"/>
      <c r="F24" s="571"/>
      <c r="G24" s="368">
        <v>0</v>
      </c>
      <c r="H24" s="368">
        <v>0</v>
      </c>
      <c r="I24" s="368">
        <v>0</v>
      </c>
      <c r="J24" s="364" t="s">
        <v>830</v>
      </c>
    </row>
    <row r="25" spans="1:10" ht="15" customHeight="1" x14ac:dyDescent="0.2">
      <c r="A25" s="428"/>
      <c r="B25" s="572" t="s">
        <v>837</v>
      </c>
      <c r="C25" s="572"/>
      <c r="D25" s="572"/>
      <c r="E25" s="572"/>
      <c r="F25" s="572"/>
      <c r="G25" s="367">
        <v>-1187542</v>
      </c>
      <c r="H25" s="367">
        <v>-1327681</v>
      </c>
      <c r="I25" s="367">
        <v>-1463472</v>
      </c>
      <c r="J25" s="364" t="s">
        <v>830</v>
      </c>
    </row>
    <row r="26" spans="1:10" ht="15" customHeight="1" x14ac:dyDescent="0.2">
      <c r="A26" s="428"/>
      <c r="B26" s="572" t="s">
        <v>838</v>
      </c>
      <c r="C26" s="572"/>
      <c r="D26" s="572"/>
      <c r="E26" s="572"/>
      <c r="F26" s="572"/>
      <c r="G26" s="367">
        <v>-568285</v>
      </c>
      <c r="H26" s="367">
        <v>-535296</v>
      </c>
      <c r="I26" s="367">
        <v>-563535</v>
      </c>
      <c r="J26" s="364" t="s">
        <v>830</v>
      </c>
    </row>
    <row r="27" spans="1:10" ht="15" customHeight="1" x14ac:dyDescent="0.2">
      <c r="A27" s="428"/>
      <c r="B27" s="572" t="s">
        <v>839</v>
      </c>
      <c r="C27" s="572"/>
      <c r="D27" s="572"/>
      <c r="E27" s="572"/>
      <c r="F27" s="572"/>
      <c r="G27" s="367">
        <v>-32870</v>
      </c>
      <c r="H27" s="367">
        <v>-114643</v>
      </c>
      <c r="I27" s="367">
        <v>-32512</v>
      </c>
      <c r="J27" s="364" t="s">
        <v>830</v>
      </c>
    </row>
    <row r="28" spans="1:10" ht="15" customHeight="1" x14ac:dyDescent="0.2">
      <c r="A28" s="428"/>
      <c r="B28" s="571" t="s">
        <v>840</v>
      </c>
      <c r="C28" s="571"/>
      <c r="D28" s="571"/>
      <c r="E28" s="571"/>
      <c r="F28" s="571"/>
      <c r="G28" s="368">
        <v>1211863</v>
      </c>
      <c r="H28" s="368">
        <v>853623</v>
      </c>
      <c r="I28" s="368">
        <v>1374976</v>
      </c>
      <c r="J28" s="364" t="s">
        <v>830</v>
      </c>
    </row>
    <row r="29" spans="1:10" ht="15" customHeight="1" x14ac:dyDescent="0.2">
      <c r="A29" s="428"/>
      <c r="B29" s="572" t="s">
        <v>841</v>
      </c>
      <c r="C29" s="572"/>
      <c r="D29" s="572"/>
      <c r="E29" s="572"/>
      <c r="F29" s="572"/>
      <c r="G29" s="367">
        <v>-330198</v>
      </c>
      <c r="H29" s="367">
        <v>-310475</v>
      </c>
      <c r="I29" s="367">
        <v>-288272</v>
      </c>
      <c r="J29" s="364" t="s">
        <v>830</v>
      </c>
    </row>
    <row r="30" spans="1:10" ht="15" customHeight="1" x14ac:dyDescent="0.2">
      <c r="A30" s="428"/>
      <c r="B30" s="571" t="s">
        <v>842</v>
      </c>
      <c r="C30" s="571"/>
      <c r="D30" s="571"/>
      <c r="E30" s="571"/>
      <c r="F30" s="571"/>
      <c r="G30" s="368">
        <v>881665</v>
      </c>
      <c r="H30" s="368">
        <v>543148</v>
      </c>
      <c r="I30" s="368">
        <v>1086704</v>
      </c>
      <c r="J30" s="364" t="s">
        <v>830</v>
      </c>
    </row>
    <row r="31" spans="1:10" ht="15" customHeight="1" x14ac:dyDescent="0.2">
      <c r="A31" s="428"/>
      <c r="B31" s="571" t="s">
        <v>843</v>
      </c>
      <c r="C31" s="571"/>
      <c r="D31" s="571"/>
      <c r="E31" s="571"/>
      <c r="F31" s="571"/>
      <c r="G31" s="368">
        <v>0</v>
      </c>
      <c r="H31" s="368">
        <v>0</v>
      </c>
      <c r="I31" s="368">
        <v>0</v>
      </c>
      <c r="J31" s="364" t="s">
        <v>830</v>
      </c>
    </row>
    <row r="32" spans="1:10" ht="15" customHeight="1" x14ac:dyDescent="0.2">
      <c r="A32" s="428"/>
      <c r="B32" s="572" t="s">
        <v>844</v>
      </c>
      <c r="C32" s="572"/>
      <c r="D32" s="572"/>
      <c r="E32" s="572"/>
      <c r="F32" s="572"/>
      <c r="G32" s="367">
        <v>21223</v>
      </c>
      <c r="H32" s="367">
        <v>23536</v>
      </c>
      <c r="I32" s="367">
        <v>1885</v>
      </c>
      <c r="J32" s="364" t="s">
        <v>830</v>
      </c>
    </row>
    <row r="33" spans="1:10" ht="15" customHeight="1" x14ac:dyDescent="0.2">
      <c r="A33" s="428"/>
      <c r="B33" s="572" t="s">
        <v>845</v>
      </c>
      <c r="C33" s="572"/>
      <c r="D33" s="572"/>
      <c r="E33" s="572"/>
      <c r="F33" s="572"/>
      <c r="G33" s="367">
        <v>160246</v>
      </c>
      <c r="H33" s="367">
        <v>281678</v>
      </c>
      <c r="I33" s="367">
        <v>629180</v>
      </c>
      <c r="J33" s="364" t="s">
        <v>830</v>
      </c>
    </row>
    <row r="34" spans="1:10" ht="15" customHeight="1" x14ac:dyDescent="0.2">
      <c r="A34" s="428"/>
      <c r="B34" s="573" t="s">
        <v>846</v>
      </c>
      <c r="C34" s="573"/>
      <c r="D34" s="573"/>
      <c r="E34" s="573"/>
      <c r="F34" s="573"/>
      <c r="G34" s="367">
        <v>0</v>
      </c>
      <c r="H34" s="367">
        <v>0</v>
      </c>
      <c r="I34" s="367">
        <v>0</v>
      </c>
      <c r="J34" s="364" t="s">
        <v>830</v>
      </c>
    </row>
    <row r="35" spans="1:10" ht="15" customHeight="1" x14ac:dyDescent="0.2">
      <c r="A35" s="428"/>
      <c r="B35" s="572" t="s">
        <v>847</v>
      </c>
      <c r="C35" s="572"/>
      <c r="D35" s="572"/>
      <c r="E35" s="572"/>
      <c r="F35" s="572"/>
      <c r="G35" s="367">
        <v>181469</v>
      </c>
      <c r="H35" s="367">
        <v>848362</v>
      </c>
      <c r="I35" s="367">
        <v>1717769</v>
      </c>
      <c r="J35" s="364" t="s">
        <v>830</v>
      </c>
    </row>
    <row r="36" spans="1:10" ht="15" customHeight="1" x14ac:dyDescent="0.2">
      <c r="A36" s="428"/>
      <c r="B36" s="571" t="s">
        <v>848</v>
      </c>
      <c r="C36" s="571"/>
      <c r="D36" s="571"/>
      <c r="E36" s="571"/>
      <c r="F36" s="571"/>
      <c r="G36" s="368">
        <v>1063134</v>
      </c>
      <c r="H36" s="368">
        <v>848362</v>
      </c>
      <c r="I36" s="368">
        <v>1717769</v>
      </c>
      <c r="J36" s="364" t="s">
        <v>830</v>
      </c>
    </row>
    <row r="37" spans="1:10" ht="15" customHeight="1" x14ac:dyDescent="0.2">
      <c r="A37" s="428"/>
      <c r="B37" s="571" t="s">
        <v>849</v>
      </c>
      <c r="C37" s="571"/>
      <c r="D37" s="571"/>
      <c r="E37" s="571"/>
      <c r="F37" s="571"/>
      <c r="G37" s="368">
        <v>1063134</v>
      </c>
      <c r="H37" s="368">
        <v>271063</v>
      </c>
      <c r="I37" s="368">
        <v>259548</v>
      </c>
      <c r="J37" s="364" t="s">
        <v>830</v>
      </c>
    </row>
    <row r="38" spans="1:10" ht="15" customHeight="1" x14ac:dyDescent="0.2">
      <c r="A38" s="428"/>
      <c r="B38" s="572" t="s">
        <v>850</v>
      </c>
      <c r="C38" s="572"/>
      <c r="D38" s="572"/>
      <c r="E38" s="572"/>
      <c r="F38" s="572"/>
      <c r="G38" s="368">
        <v>279280</v>
      </c>
      <c r="H38" s="368">
        <v>165761</v>
      </c>
      <c r="I38" s="368">
        <v>165897</v>
      </c>
      <c r="J38" s="364" t="s">
        <v>830</v>
      </c>
    </row>
    <row r="39" spans="1:10" ht="15" customHeight="1" x14ac:dyDescent="0.2">
      <c r="A39" s="428"/>
      <c r="B39" s="572" t="s">
        <v>851</v>
      </c>
      <c r="C39" s="572"/>
      <c r="D39" s="572"/>
      <c r="E39" s="572"/>
      <c r="F39" s="572"/>
      <c r="G39" s="367">
        <v>176210</v>
      </c>
      <c r="H39" s="367">
        <v>35871</v>
      </c>
      <c r="I39" s="367">
        <v>29200</v>
      </c>
      <c r="J39" s="364" t="s">
        <v>830</v>
      </c>
    </row>
    <row r="40" spans="1:10" ht="15" customHeight="1" x14ac:dyDescent="0.2">
      <c r="A40" s="428"/>
      <c r="B40" s="572" t="s">
        <v>852</v>
      </c>
      <c r="C40" s="572"/>
      <c r="D40" s="572"/>
      <c r="E40" s="572"/>
      <c r="F40" s="572"/>
      <c r="G40" s="367">
        <v>33289</v>
      </c>
      <c r="H40" s="367">
        <v>69431</v>
      </c>
      <c r="I40" s="367">
        <v>64451</v>
      </c>
      <c r="J40" s="364" t="s">
        <v>830</v>
      </c>
    </row>
    <row r="41" spans="1:10" ht="15" customHeight="1" x14ac:dyDescent="0.2">
      <c r="A41" s="428"/>
      <c r="B41" s="572" t="s">
        <v>853</v>
      </c>
      <c r="C41" s="572"/>
      <c r="D41" s="572"/>
      <c r="E41" s="572"/>
      <c r="F41" s="572"/>
      <c r="G41" s="367">
        <v>69781</v>
      </c>
      <c r="H41" s="367">
        <v>363025</v>
      </c>
      <c r="I41" s="367">
        <v>566501</v>
      </c>
      <c r="J41" s="364" t="s">
        <v>830</v>
      </c>
    </row>
    <row r="42" spans="1:10" ht="15" customHeight="1" x14ac:dyDescent="0.2">
      <c r="A42" s="428"/>
      <c r="B42" s="572" t="s">
        <v>854</v>
      </c>
      <c r="C42" s="572"/>
      <c r="D42" s="572"/>
      <c r="E42" s="572"/>
      <c r="F42" s="572"/>
      <c r="G42" s="368">
        <v>386609</v>
      </c>
      <c r="H42" s="368">
        <v>267823</v>
      </c>
      <c r="I42" s="368">
        <v>441393</v>
      </c>
      <c r="J42" s="364" t="s">
        <v>830</v>
      </c>
    </row>
    <row r="43" spans="1:10" ht="15" customHeight="1" x14ac:dyDescent="0.2">
      <c r="A43" s="428"/>
      <c r="B43" s="572" t="s">
        <v>855</v>
      </c>
      <c r="C43" s="572"/>
      <c r="D43" s="572"/>
      <c r="E43" s="572"/>
      <c r="F43" s="572"/>
      <c r="G43" s="367">
        <v>454880</v>
      </c>
      <c r="H43" s="367">
        <v>179234</v>
      </c>
      <c r="I43" s="367">
        <v>124822</v>
      </c>
      <c r="J43" s="364" t="s">
        <v>830</v>
      </c>
    </row>
    <row r="44" spans="1:10" ht="15" customHeight="1" x14ac:dyDescent="0.2">
      <c r="A44" s="428"/>
      <c r="B44" s="572" t="s">
        <v>856</v>
      </c>
      <c r="C44" s="572"/>
      <c r="D44" s="572"/>
      <c r="E44" s="572"/>
      <c r="F44" s="572"/>
      <c r="G44" s="367">
        <v>21847</v>
      </c>
      <c r="H44" s="367">
        <v>1177</v>
      </c>
      <c r="I44" s="367">
        <v>38</v>
      </c>
      <c r="J44" s="364" t="s">
        <v>830</v>
      </c>
    </row>
    <row r="45" spans="1:10" ht="15" customHeight="1" x14ac:dyDescent="0.2">
      <c r="A45" s="428"/>
      <c r="B45" s="572" t="s">
        <v>857</v>
      </c>
      <c r="C45" s="572"/>
      <c r="D45" s="572"/>
      <c r="E45" s="572"/>
      <c r="F45" s="572"/>
      <c r="G45" s="367">
        <v>0</v>
      </c>
      <c r="H45" s="367">
        <v>-85209</v>
      </c>
      <c r="I45" s="367">
        <v>248</v>
      </c>
      <c r="J45" s="364" t="s">
        <v>830</v>
      </c>
    </row>
    <row r="46" spans="1:10" ht="15" customHeight="1" x14ac:dyDescent="0.2">
      <c r="A46" s="428"/>
      <c r="B46" s="572" t="s">
        <v>858</v>
      </c>
      <c r="C46" s="572"/>
      <c r="D46" s="572"/>
      <c r="E46" s="572"/>
      <c r="F46" s="572"/>
      <c r="G46" s="367">
        <v>-90118</v>
      </c>
      <c r="H46" s="367">
        <v>506084</v>
      </c>
      <c r="I46" s="367">
        <v>814732</v>
      </c>
      <c r="J46" s="364" t="s">
        <v>830</v>
      </c>
    </row>
    <row r="47" spans="1:10" ht="15" customHeight="1" x14ac:dyDescent="0.2">
      <c r="A47" s="428"/>
      <c r="B47" s="572" t="s">
        <v>859</v>
      </c>
      <c r="C47" s="572"/>
      <c r="D47" s="572"/>
      <c r="E47" s="572"/>
      <c r="F47" s="572"/>
      <c r="G47" s="368">
        <v>584652</v>
      </c>
      <c r="H47" s="368">
        <v>448736</v>
      </c>
      <c r="I47" s="368">
        <v>763991</v>
      </c>
      <c r="J47" s="364" t="s">
        <v>830</v>
      </c>
    </row>
    <row r="48" spans="1:10" ht="15" customHeight="1" x14ac:dyDescent="0.2">
      <c r="A48" s="428"/>
      <c r="B48" s="572" t="s">
        <v>860</v>
      </c>
      <c r="C48" s="572"/>
      <c r="D48" s="572"/>
      <c r="E48" s="572"/>
      <c r="F48" s="572"/>
      <c r="G48" s="367">
        <v>529706</v>
      </c>
      <c r="H48" s="367">
        <v>57348</v>
      </c>
      <c r="I48" s="367">
        <v>50741</v>
      </c>
      <c r="J48" s="364" t="s">
        <v>830</v>
      </c>
    </row>
    <row r="49" spans="1:10" ht="15" customHeight="1" x14ac:dyDescent="0.2">
      <c r="A49" s="428"/>
      <c r="B49" s="572" t="s">
        <v>861</v>
      </c>
      <c r="C49" s="572"/>
      <c r="D49" s="572"/>
      <c r="E49" s="572"/>
      <c r="F49" s="572"/>
      <c r="G49" s="367">
        <v>54946</v>
      </c>
      <c r="H49" s="367">
        <v>-291810</v>
      </c>
      <c r="I49" s="367">
        <v>76988</v>
      </c>
      <c r="J49" s="364" t="s">
        <v>830</v>
      </c>
    </row>
    <row r="50" spans="1:10" ht="15" customHeight="1" x14ac:dyDescent="0.2">
      <c r="A50" s="428"/>
      <c r="B50" s="572" t="s">
        <v>862</v>
      </c>
      <c r="C50" s="572"/>
      <c r="D50" s="572"/>
      <c r="E50" s="572"/>
      <c r="F50" s="572"/>
      <c r="G50" s="367">
        <v>-187407</v>
      </c>
      <c r="H50" s="367">
        <v>-291810</v>
      </c>
      <c r="I50" s="367">
        <v>76988</v>
      </c>
      <c r="J50" s="364" t="s">
        <v>830</v>
      </c>
    </row>
    <row r="51" spans="1:10" ht="15" customHeight="1" x14ac:dyDescent="0.2">
      <c r="A51" s="428"/>
      <c r="B51" s="572" t="s">
        <v>863</v>
      </c>
      <c r="C51" s="572"/>
      <c r="D51" s="572"/>
      <c r="E51" s="572"/>
      <c r="F51" s="572"/>
      <c r="G51" s="368">
        <v>-187407</v>
      </c>
      <c r="H51" s="368">
        <v>0</v>
      </c>
      <c r="I51" s="368">
        <v>0</v>
      </c>
      <c r="J51" s="364" t="s">
        <v>830</v>
      </c>
    </row>
    <row r="52" spans="1:10" x14ac:dyDescent="0.2">
      <c r="A52" s="428"/>
      <c r="B52" s="571" t="s">
        <v>864</v>
      </c>
      <c r="C52" s="571"/>
      <c r="D52" s="571"/>
      <c r="E52" s="571"/>
      <c r="F52" s="571"/>
      <c r="G52" s="367">
        <v>1063134</v>
      </c>
      <c r="H52" s="367">
        <v>848362</v>
      </c>
      <c r="I52" s="367">
        <v>1717769</v>
      </c>
      <c r="J52" s="364" t="s">
        <v>830</v>
      </c>
    </row>
    <row r="53" spans="1:10" ht="15" customHeight="1" x14ac:dyDescent="0.2">
      <c r="A53" s="127"/>
      <c r="B53" s="572" t="s">
        <v>865</v>
      </c>
      <c r="C53" s="572"/>
      <c r="D53" s="572"/>
      <c r="E53" s="572"/>
      <c r="F53" s="572"/>
      <c r="G53" s="369"/>
      <c r="H53" s="369"/>
      <c r="I53" s="369"/>
      <c r="J53" s="364" t="s">
        <v>830</v>
      </c>
    </row>
    <row r="54" spans="1:10" ht="15" customHeight="1" x14ac:dyDescent="0.2">
      <c r="A54" s="127"/>
      <c r="B54" s="572" t="s">
        <v>866</v>
      </c>
      <c r="C54" s="572"/>
      <c r="D54" s="572"/>
      <c r="E54" s="572"/>
      <c r="F54" s="572"/>
      <c r="G54" s="369"/>
      <c r="H54" s="369"/>
      <c r="I54" s="369"/>
      <c r="J54" s="364" t="s">
        <v>830</v>
      </c>
    </row>
    <row r="55" spans="1:10" ht="15" customHeight="1" x14ac:dyDescent="0.2">
      <c r="A55" s="127"/>
      <c r="B55" s="226"/>
      <c r="C55" s="226"/>
      <c r="D55" s="226"/>
      <c r="E55" s="226"/>
      <c r="F55" s="226"/>
      <c r="G55" s="226"/>
      <c r="H55" s="226"/>
      <c r="I55" s="226"/>
    </row>
    <row r="56" spans="1:10" ht="15" customHeight="1" x14ac:dyDescent="0.2">
      <c r="A56" s="127"/>
      <c r="B56" s="226"/>
      <c r="C56" s="226"/>
      <c r="D56" s="226"/>
      <c r="E56" s="226"/>
      <c r="F56" s="226"/>
      <c r="G56" s="226"/>
      <c r="H56" s="226"/>
      <c r="I56" s="226"/>
    </row>
    <row r="57" spans="1:10" ht="15" customHeight="1" x14ac:dyDescent="0.2">
      <c r="A57" s="127"/>
      <c r="B57" s="226"/>
      <c r="C57" s="226"/>
      <c r="D57" s="226"/>
      <c r="E57" s="226"/>
      <c r="F57" s="226"/>
      <c r="G57" s="226"/>
      <c r="H57" s="226"/>
      <c r="I57" s="226"/>
    </row>
    <row r="58" spans="1:10" s="196" customFormat="1" ht="18" x14ac:dyDescent="0.25">
      <c r="B58" s="289" t="s">
        <v>867</v>
      </c>
      <c r="C58" s="289"/>
      <c r="D58" s="289"/>
      <c r="E58" s="197"/>
      <c r="F58" s="197"/>
      <c r="G58" s="198"/>
      <c r="H58" s="198"/>
      <c r="I58" s="198"/>
      <c r="J58" s="198"/>
    </row>
    <row r="59" spans="1:10" ht="15" customHeight="1" x14ac:dyDescent="0.2">
      <c r="A59" s="127"/>
      <c r="B59" s="226"/>
      <c r="C59" s="226"/>
      <c r="D59" s="226"/>
      <c r="E59" s="226"/>
      <c r="F59" s="226"/>
      <c r="G59" s="226"/>
      <c r="H59" s="226"/>
      <c r="I59" s="226"/>
    </row>
    <row r="60" spans="1:10" ht="15" customHeight="1" x14ac:dyDescent="0.2">
      <c r="A60" s="127"/>
      <c r="B60" s="574" t="s">
        <v>868</v>
      </c>
      <c r="C60" s="574"/>
      <c r="D60" s="574"/>
      <c r="E60" s="574"/>
      <c r="F60" s="574"/>
      <c r="G60" s="574"/>
      <c r="H60" s="574"/>
      <c r="I60" s="574"/>
      <c r="J60" s="574"/>
    </row>
    <row r="61" spans="1:10" ht="15" customHeight="1" x14ac:dyDescent="0.2">
      <c r="A61" s="127"/>
      <c r="B61" s="370"/>
      <c r="C61" s="575" t="s">
        <v>197</v>
      </c>
      <c r="D61" s="575"/>
      <c r="E61" s="575"/>
      <c r="F61" s="575" t="s">
        <v>253</v>
      </c>
      <c r="G61" s="575"/>
      <c r="H61" s="575"/>
      <c r="I61" s="575" t="s">
        <v>869</v>
      </c>
      <c r="J61" s="590"/>
    </row>
    <row r="62" spans="1:10" ht="15" customHeight="1" x14ac:dyDescent="0.2">
      <c r="A62" s="127"/>
      <c r="B62" s="371">
        <v>2024</v>
      </c>
      <c r="C62" s="588">
        <v>6147928.1600000001</v>
      </c>
      <c r="D62" s="588"/>
      <c r="E62" s="588"/>
      <c r="F62" s="588">
        <v>591513.86</v>
      </c>
      <c r="G62" s="588"/>
      <c r="H62" s="588"/>
      <c r="I62" s="588">
        <v>6739442.0199999996</v>
      </c>
      <c r="J62" s="589"/>
    </row>
    <row r="63" spans="1:10" ht="15" customHeight="1" x14ac:dyDescent="0.2">
      <c r="A63" s="127"/>
      <c r="B63" s="226"/>
      <c r="C63" s="226"/>
      <c r="D63" s="226"/>
      <c r="E63" s="226"/>
      <c r="F63" s="226"/>
      <c r="G63" s="226"/>
      <c r="H63" s="226"/>
      <c r="I63" s="226"/>
    </row>
    <row r="64" spans="1:10" ht="32.25" customHeight="1" x14ac:dyDescent="0.2">
      <c r="A64" s="127"/>
      <c r="B64" s="441" t="s">
        <v>870</v>
      </c>
      <c r="C64" s="441"/>
      <c r="D64" s="441"/>
      <c r="E64" s="441"/>
      <c r="F64" s="441"/>
      <c r="G64" s="441"/>
      <c r="H64" s="441"/>
      <c r="I64" s="441"/>
      <c r="J64" s="441"/>
    </row>
    <row r="65" spans="1:10" ht="15" customHeight="1" x14ac:dyDescent="0.2">
      <c r="A65" s="127"/>
      <c r="B65" s="226"/>
      <c r="C65" s="226"/>
      <c r="D65" s="226"/>
      <c r="E65" s="226"/>
      <c r="F65" s="226"/>
      <c r="G65" s="226"/>
      <c r="H65" s="226"/>
      <c r="I65" s="226"/>
    </row>
    <row r="66" spans="1:10" ht="19.5" x14ac:dyDescent="0.25">
      <c r="B66" s="65"/>
      <c r="C66" s="49"/>
      <c r="D66" s="50"/>
      <c r="E66" s="50"/>
    </row>
    <row r="67" spans="1:10" s="196" customFormat="1" ht="18" x14ac:dyDescent="0.25">
      <c r="B67" s="427" t="s">
        <v>871</v>
      </c>
      <c r="C67" s="427"/>
      <c r="D67" s="427"/>
      <c r="E67" s="197"/>
      <c r="F67" s="197"/>
      <c r="G67" s="198"/>
      <c r="H67" s="198"/>
      <c r="I67" s="198"/>
      <c r="J67" s="198"/>
    </row>
    <row r="68" spans="1:10" ht="15" customHeight="1" x14ac:dyDescent="0.25">
      <c r="A68" s="428"/>
      <c r="B68" s="65"/>
      <c r="C68" s="49"/>
      <c r="D68" s="50"/>
      <c r="E68" s="50"/>
    </row>
    <row r="69" spans="1:10" ht="15" customHeight="1" x14ac:dyDescent="0.2">
      <c r="A69" s="428"/>
      <c r="B69" s="447" t="s">
        <v>872</v>
      </c>
      <c r="C69" s="447"/>
      <c r="D69" s="447"/>
      <c r="E69" s="447"/>
      <c r="F69" s="447"/>
      <c r="G69" s="447"/>
      <c r="H69" s="447"/>
      <c r="I69" s="447"/>
    </row>
    <row r="70" spans="1:10" ht="15" customHeight="1" x14ac:dyDescent="0.25">
      <c r="A70" s="428"/>
      <c r="B70" s="65"/>
      <c r="C70" s="49"/>
      <c r="D70" s="50"/>
      <c r="E70" s="50"/>
    </row>
    <row r="71" spans="1:10" ht="15" customHeight="1" x14ac:dyDescent="0.2">
      <c r="A71" s="428"/>
      <c r="B71" s="130"/>
      <c r="C71" s="372"/>
      <c r="D71" s="592"/>
      <c r="E71" s="592"/>
      <c r="F71" s="592"/>
      <c r="G71" s="592"/>
      <c r="H71" s="592"/>
      <c r="I71" s="592"/>
    </row>
    <row r="72" spans="1:10" ht="15" customHeight="1" x14ac:dyDescent="0.2">
      <c r="A72" s="428"/>
      <c r="B72" s="130"/>
      <c r="C72" s="372"/>
      <c r="D72" s="591" t="s">
        <v>197</v>
      </c>
      <c r="E72" s="591"/>
      <c r="F72" s="591" t="s">
        <v>198</v>
      </c>
      <c r="G72" s="591"/>
      <c r="H72" s="591" t="s">
        <v>303</v>
      </c>
      <c r="I72" s="591"/>
    </row>
    <row r="73" spans="1:10" ht="50.1" customHeight="1" x14ac:dyDescent="0.2">
      <c r="A73" s="428"/>
      <c r="B73" s="432">
        <v>2022</v>
      </c>
      <c r="C73" s="373" t="s">
        <v>727</v>
      </c>
      <c r="D73" s="568">
        <v>1.81</v>
      </c>
      <c r="E73" s="439"/>
      <c r="F73" s="568">
        <v>1.28</v>
      </c>
      <c r="G73" s="439"/>
      <c r="H73" s="568">
        <v>1.95</v>
      </c>
      <c r="I73" s="439"/>
    </row>
    <row r="74" spans="1:10" ht="50.1" customHeight="1" x14ac:dyDescent="0.2">
      <c r="A74" s="428"/>
      <c r="B74" s="432"/>
      <c r="C74" s="373" t="s">
        <v>728</v>
      </c>
      <c r="D74" s="568">
        <v>2.04</v>
      </c>
      <c r="E74" s="439"/>
      <c r="F74" s="568">
        <v>1.34</v>
      </c>
      <c r="G74" s="439"/>
      <c r="H74" s="568">
        <v>2.46</v>
      </c>
      <c r="I74" s="439"/>
    </row>
    <row r="75" spans="1:10" ht="45" customHeight="1" x14ac:dyDescent="0.2">
      <c r="A75" s="428"/>
      <c r="B75" s="432">
        <v>2023</v>
      </c>
      <c r="C75" s="373" t="s">
        <v>727</v>
      </c>
      <c r="D75" s="568">
        <v>1.07</v>
      </c>
      <c r="E75" s="439"/>
      <c r="F75" s="568">
        <v>1</v>
      </c>
      <c r="G75" s="439"/>
      <c r="H75" s="568">
        <v>1.78</v>
      </c>
      <c r="I75" s="439"/>
    </row>
    <row r="76" spans="1:10" ht="45" customHeight="1" x14ac:dyDescent="0.2">
      <c r="A76" s="428"/>
      <c r="B76" s="432"/>
      <c r="C76" s="373" t="s">
        <v>728</v>
      </c>
      <c r="D76" s="568">
        <v>1.1499999999999999</v>
      </c>
      <c r="E76" s="439"/>
      <c r="F76" s="568">
        <v>1.06</v>
      </c>
      <c r="G76" s="439"/>
      <c r="H76" s="568">
        <v>1.77</v>
      </c>
      <c r="I76" s="439"/>
    </row>
    <row r="77" spans="1:10" ht="45" customHeight="1" x14ac:dyDescent="0.2">
      <c r="A77" s="428"/>
      <c r="B77" s="432">
        <v>2024</v>
      </c>
      <c r="C77" s="373" t="s">
        <v>727</v>
      </c>
      <c r="D77" s="568">
        <v>1</v>
      </c>
      <c r="E77" s="439"/>
      <c r="F77" s="568">
        <v>1</v>
      </c>
      <c r="G77" s="439"/>
      <c r="H77" s="568">
        <v>2.06</v>
      </c>
      <c r="I77" s="439"/>
    </row>
    <row r="78" spans="1:10" ht="45" customHeight="1" x14ac:dyDescent="0.2">
      <c r="A78" s="127"/>
      <c r="B78" s="432"/>
      <c r="C78" s="373" t="s">
        <v>728</v>
      </c>
      <c r="D78" s="568">
        <v>1.1100000000000001</v>
      </c>
      <c r="E78" s="439"/>
      <c r="F78" s="568">
        <v>1.03</v>
      </c>
      <c r="G78" s="439"/>
      <c r="H78" s="568">
        <v>1.74</v>
      </c>
      <c r="I78" s="439"/>
    </row>
    <row r="79" spans="1:10" ht="28.5" customHeight="1" x14ac:dyDescent="0.2">
      <c r="B79" s="577" t="s">
        <v>873</v>
      </c>
      <c r="C79" s="577"/>
      <c r="D79" s="577"/>
      <c r="E79" s="577"/>
      <c r="F79" s="577"/>
      <c r="G79" s="577"/>
      <c r="H79" s="577"/>
      <c r="I79" s="577"/>
    </row>
    <row r="80" spans="1:10" ht="15" customHeight="1" x14ac:dyDescent="0.25">
      <c r="B80" s="65"/>
      <c r="C80" s="49"/>
      <c r="D80" s="50"/>
      <c r="E80" s="50"/>
    </row>
    <row r="81" spans="1:10" s="196" customFormat="1" ht="18" x14ac:dyDescent="0.25">
      <c r="B81" s="427" t="s">
        <v>874</v>
      </c>
      <c r="C81" s="427"/>
      <c r="D81" s="427"/>
      <c r="E81" s="197"/>
      <c r="F81" s="197"/>
      <c r="G81" s="198"/>
      <c r="H81" s="198"/>
      <c r="I81" s="198"/>
      <c r="J81" s="198"/>
    </row>
    <row r="82" spans="1:10" ht="19.5" x14ac:dyDescent="0.25">
      <c r="A82" s="428"/>
      <c r="B82" s="65"/>
      <c r="C82" s="49"/>
      <c r="D82" s="50"/>
      <c r="E82" s="50"/>
    </row>
    <row r="83" spans="1:10" x14ac:dyDescent="0.2">
      <c r="A83" s="428"/>
      <c r="B83" s="447" t="s">
        <v>875</v>
      </c>
      <c r="C83" s="447"/>
      <c r="D83" s="447"/>
      <c r="E83" s="447"/>
      <c r="F83" s="447"/>
      <c r="G83" s="447"/>
      <c r="H83" s="447"/>
      <c r="I83" s="447"/>
    </row>
    <row r="84" spans="1:10" ht="19.5" x14ac:dyDescent="0.25">
      <c r="A84" s="428"/>
      <c r="B84" s="65"/>
      <c r="C84" s="49"/>
      <c r="D84" s="50"/>
      <c r="E84" s="50"/>
    </row>
    <row r="85" spans="1:10" x14ac:dyDescent="0.2">
      <c r="A85" s="428"/>
      <c r="B85" s="130"/>
      <c r="C85" s="578"/>
      <c r="D85" s="578"/>
      <c r="E85" s="578"/>
      <c r="F85" s="578"/>
      <c r="G85" s="578"/>
      <c r="H85" s="578"/>
      <c r="I85" s="374"/>
    </row>
    <row r="86" spans="1:10" ht="50.1" customHeight="1" x14ac:dyDescent="0.2">
      <c r="A86" s="428"/>
      <c r="B86" s="132">
        <v>2024</v>
      </c>
      <c r="C86" s="439" t="s">
        <v>876</v>
      </c>
      <c r="D86" s="439"/>
      <c r="E86" s="439"/>
      <c r="F86" s="439"/>
      <c r="G86" s="439"/>
      <c r="H86" s="439"/>
      <c r="I86" s="439"/>
    </row>
    <row r="87" spans="1:10" ht="15" customHeight="1" x14ac:dyDescent="0.25">
      <c r="B87" s="65"/>
      <c r="C87" s="49"/>
      <c r="D87" s="50"/>
      <c r="E87" s="50"/>
    </row>
    <row r="88" spans="1:10" ht="15" customHeight="1" x14ac:dyDescent="0.25">
      <c r="B88" s="65"/>
      <c r="C88" s="49"/>
      <c r="D88" s="50"/>
      <c r="E88" s="50"/>
    </row>
    <row r="89" spans="1:10" s="196" customFormat="1" ht="18" x14ac:dyDescent="0.25">
      <c r="B89" s="427" t="s">
        <v>877</v>
      </c>
      <c r="C89" s="427"/>
      <c r="D89" s="427"/>
      <c r="E89" s="197"/>
      <c r="F89" s="197"/>
      <c r="G89" s="198"/>
      <c r="H89" s="198"/>
      <c r="I89" s="198"/>
      <c r="J89" s="198"/>
    </row>
    <row r="90" spans="1:10" ht="19.5" x14ac:dyDescent="0.25">
      <c r="A90" s="428"/>
      <c r="B90" s="65"/>
      <c r="C90" s="49"/>
      <c r="D90" s="50"/>
      <c r="E90" s="50"/>
    </row>
    <row r="91" spans="1:10" x14ac:dyDescent="0.2">
      <c r="A91" s="428"/>
      <c r="B91" s="447" t="s">
        <v>878</v>
      </c>
      <c r="C91" s="447"/>
      <c r="D91" s="447"/>
      <c r="E91" s="447"/>
      <c r="F91" s="447"/>
      <c r="G91" s="447"/>
      <c r="H91" s="447"/>
      <c r="I91" s="447"/>
    </row>
    <row r="92" spans="1:10" ht="19.5" x14ac:dyDescent="0.25">
      <c r="A92" s="428"/>
      <c r="B92" s="65"/>
      <c r="C92" s="49"/>
      <c r="D92" s="50"/>
      <c r="E92" s="50"/>
    </row>
    <row r="93" spans="1:10" x14ac:dyDescent="0.2">
      <c r="A93" s="428"/>
      <c r="B93" s="130"/>
      <c r="C93" s="375" t="s">
        <v>879</v>
      </c>
      <c r="D93" s="576" t="s">
        <v>880</v>
      </c>
      <c r="E93" s="576"/>
      <c r="F93" s="576"/>
      <c r="G93" s="576"/>
      <c r="H93" s="576"/>
      <c r="I93" s="576"/>
    </row>
    <row r="94" spans="1:10" ht="122.25" customHeight="1" x14ac:dyDescent="0.2">
      <c r="B94" s="132">
        <v>2024</v>
      </c>
      <c r="C94" s="163">
        <v>1759261.31</v>
      </c>
      <c r="D94" s="431" t="s">
        <v>881</v>
      </c>
      <c r="E94" s="431"/>
      <c r="F94" s="431"/>
      <c r="G94" s="431"/>
      <c r="H94" s="431"/>
      <c r="I94" s="431"/>
    </row>
    <row r="95" spans="1:10" ht="15" customHeight="1" x14ac:dyDescent="0.25">
      <c r="B95" s="65"/>
      <c r="C95" s="49"/>
      <c r="D95" s="50"/>
      <c r="E95" s="50"/>
    </row>
    <row r="96" spans="1:10" ht="15" customHeight="1" x14ac:dyDescent="0.25">
      <c r="B96" s="65"/>
      <c r="C96" s="49"/>
      <c r="D96" s="50"/>
      <c r="E96" s="50"/>
    </row>
    <row r="97" spans="1:10" s="196" customFormat="1" ht="18" x14ac:dyDescent="0.25">
      <c r="B97" s="427" t="s">
        <v>882</v>
      </c>
      <c r="C97" s="427"/>
      <c r="D97" s="427"/>
      <c r="E97" s="197"/>
      <c r="F97" s="197"/>
      <c r="G97" s="198"/>
      <c r="H97" s="198"/>
      <c r="I97" s="198"/>
      <c r="J97" s="198"/>
    </row>
    <row r="98" spans="1:10" ht="19.5" x14ac:dyDescent="0.25">
      <c r="A98" s="428"/>
      <c r="B98" s="65"/>
      <c r="C98" s="49"/>
      <c r="D98" s="50"/>
      <c r="E98" s="50"/>
    </row>
    <row r="99" spans="1:10" x14ac:dyDescent="0.2">
      <c r="A99" s="428"/>
      <c r="B99" s="447" t="s">
        <v>883</v>
      </c>
      <c r="C99" s="447"/>
      <c r="D99" s="447"/>
      <c r="E99" s="447"/>
      <c r="F99" s="447"/>
      <c r="G99" s="447"/>
      <c r="H99" s="447"/>
      <c r="I99" s="447"/>
    </row>
    <row r="100" spans="1:10" ht="19.5" x14ac:dyDescent="0.25">
      <c r="A100" s="428"/>
      <c r="B100" s="65"/>
      <c r="C100" s="49"/>
      <c r="D100" s="50"/>
      <c r="E100" s="50"/>
    </row>
    <row r="101" spans="1:10" ht="38.25" x14ac:dyDescent="0.2">
      <c r="A101" s="428"/>
      <c r="B101" s="131"/>
      <c r="C101" s="518" t="s">
        <v>884</v>
      </c>
      <c r="D101" s="518"/>
      <c r="E101" s="518"/>
      <c r="F101" s="518"/>
      <c r="G101" s="518"/>
      <c r="H101" s="518"/>
      <c r="I101" s="200" t="s">
        <v>885</v>
      </c>
    </row>
    <row r="102" spans="1:10" ht="50.1" customHeight="1" x14ac:dyDescent="0.2">
      <c r="A102" s="428"/>
      <c r="B102" s="132">
        <v>2022</v>
      </c>
      <c r="C102" s="579">
        <v>1221475418.7985699</v>
      </c>
      <c r="D102" s="579"/>
      <c r="E102" s="579"/>
      <c r="F102" s="579"/>
      <c r="G102" s="579"/>
      <c r="H102" s="579"/>
      <c r="I102" s="382">
        <v>0.10340000000000001</v>
      </c>
    </row>
    <row r="103" spans="1:10" ht="50.1" customHeight="1" x14ac:dyDescent="0.2">
      <c r="A103" s="428"/>
      <c r="B103" s="132">
        <v>2023</v>
      </c>
      <c r="C103" s="579">
        <v>1617622860.0395899</v>
      </c>
      <c r="D103" s="579"/>
      <c r="E103" s="579"/>
      <c r="F103" s="579"/>
      <c r="G103" s="579"/>
      <c r="H103" s="579"/>
      <c r="I103" s="382">
        <v>6.4799999999999996E-2</v>
      </c>
    </row>
    <row r="104" spans="1:10" ht="50.1" customHeight="1" x14ac:dyDescent="0.2">
      <c r="A104" s="428"/>
      <c r="B104" s="132">
        <v>2024</v>
      </c>
      <c r="C104" s="579">
        <v>1712944218</v>
      </c>
      <c r="D104" s="579"/>
      <c r="E104" s="579"/>
      <c r="F104" s="579"/>
      <c r="G104" s="579"/>
      <c r="H104" s="579"/>
      <c r="I104" s="382">
        <v>6.8099999999999994E-2</v>
      </c>
    </row>
    <row r="105" spans="1:10" ht="236.25" customHeight="1" x14ac:dyDescent="0.2">
      <c r="B105" s="577" t="s">
        <v>886</v>
      </c>
      <c r="C105" s="577"/>
      <c r="D105" s="577"/>
      <c r="E105" s="577"/>
      <c r="F105" s="577"/>
      <c r="G105" s="577"/>
      <c r="H105" s="577"/>
      <c r="I105" s="577"/>
    </row>
    <row r="106" spans="1:10" ht="15" customHeight="1" x14ac:dyDescent="0.25">
      <c r="B106" s="65"/>
      <c r="C106" s="49"/>
      <c r="D106" s="50"/>
      <c r="E106" s="50"/>
    </row>
    <row r="107" spans="1:10" ht="15" customHeight="1" x14ac:dyDescent="0.25">
      <c r="B107" s="65"/>
      <c r="C107" s="49"/>
      <c r="D107" s="50"/>
      <c r="E107" s="50"/>
    </row>
    <row r="108" spans="1:10" s="196" customFormat="1" ht="18" x14ac:dyDescent="0.25">
      <c r="B108" s="427" t="s">
        <v>887</v>
      </c>
      <c r="C108" s="427"/>
      <c r="D108" s="427"/>
      <c r="E108" s="197"/>
      <c r="F108" s="197"/>
      <c r="G108" s="198"/>
      <c r="H108" s="198"/>
      <c r="I108" s="198"/>
      <c r="J108" s="198"/>
    </row>
    <row r="109" spans="1:10" ht="19.5" x14ac:dyDescent="0.25">
      <c r="A109" s="428"/>
      <c r="B109" s="65"/>
      <c r="C109" s="49"/>
      <c r="D109" s="50"/>
      <c r="E109" s="50"/>
    </row>
    <row r="110" spans="1:10" x14ac:dyDescent="0.2">
      <c r="A110" s="428"/>
      <c r="B110" s="447" t="s">
        <v>888</v>
      </c>
      <c r="C110" s="447"/>
      <c r="D110" s="447"/>
      <c r="E110" s="447"/>
      <c r="F110" s="447"/>
      <c r="G110" s="447"/>
      <c r="H110" s="447"/>
      <c r="I110" s="447"/>
    </row>
    <row r="111" spans="1:10" ht="19.5" x14ac:dyDescent="0.25">
      <c r="A111" s="428"/>
      <c r="B111" s="65"/>
      <c r="C111" s="49"/>
      <c r="D111" s="50"/>
      <c r="E111" s="50"/>
    </row>
    <row r="112" spans="1:10" x14ac:dyDescent="0.2">
      <c r="A112" s="428"/>
      <c r="B112" s="130"/>
      <c r="C112" s="578"/>
      <c r="D112" s="578"/>
      <c r="E112" s="578"/>
      <c r="F112" s="578"/>
      <c r="G112" s="578"/>
      <c r="H112" s="578"/>
      <c r="I112" s="374"/>
    </row>
    <row r="113" spans="1:10" ht="105" customHeight="1" x14ac:dyDescent="0.2">
      <c r="B113" s="132">
        <v>2023</v>
      </c>
      <c r="C113" s="431" t="s">
        <v>889</v>
      </c>
      <c r="D113" s="431"/>
      <c r="E113" s="431"/>
      <c r="F113" s="431"/>
      <c r="G113" s="431"/>
      <c r="H113" s="431"/>
      <c r="I113" s="431"/>
    </row>
    <row r="114" spans="1:10" ht="133.5" customHeight="1" x14ac:dyDescent="0.2">
      <c r="B114" s="132">
        <v>2024</v>
      </c>
      <c r="C114" s="431" t="s">
        <v>890</v>
      </c>
      <c r="D114" s="431"/>
      <c r="E114" s="431"/>
      <c r="F114" s="431"/>
      <c r="G114" s="431"/>
      <c r="H114" s="431"/>
      <c r="I114" s="431"/>
    </row>
    <row r="115" spans="1:10" ht="14.25" customHeight="1" x14ac:dyDescent="0.2">
      <c r="B115" s="577"/>
      <c r="C115" s="577"/>
      <c r="D115" s="577"/>
      <c r="E115" s="577"/>
      <c r="F115" s="577"/>
      <c r="G115" s="577"/>
      <c r="H115" s="577"/>
      <c r="I115" s="577"/>
    </row>
    <row r="116" spans="1:10" ht="3.75" customHeight="1" x14ac:dyDescent="0.25">
      <c r="B116" s="65"/>
      <c r="C116" s="49"/>
      <c r="D116" s="50"/>
      <c r="E116" s="50"/>
    </row>
    <row r="117" spans="1:10" ht="15" customHeight="1" x14ac:dyDescent="0.25">
      <c r="B117" s="65"/>
      <c r="C117" s="49"/>
      <c r="D117" s="50"/>
      <c r="E117" s="50"/>
    </row>
    <row r="118" spans="1:10" s="196" customFormat="1" ht="18" x14ac:dyDescent="0.25">
      <c r="B118" s="427" t="s">
        <v>891</v>
      </c>
      <c r="C118" s="427"/>
      <c r="D118" s="427"/>
      <c r="E118" s="197"/>
      <c r="F118" s="197"/>
      <c r="G118" s="198"/>
      <c r="H118" s="198"/>
      <c r="I118" s="198"/>
      <c r="J118" s="198"/>
    </row>
    <row r="119" spans="1:10" ht="19.5" x14ac:dyDescent="0.25">
      <c r="A119" s="428"/>
      <c r="B119" s="65"/>
      <c r="C119" s="49"/>
      <c r="D119" s="50"/>
      <c r="E119" s="50"/>
    </row>
    <row r="120" spans="1:10" x14ac:dyDescent="0.2">
      <c r="A120" s="428"/>
      <c r="B120" s="447" t="s">
        <v>892</v>
      </c>
      <c r="C120" s="447"/>
      <c r="D120" s="447"/>
      <c r="E120" s="447"/>
      <c r="F120" s="447"/>
      <c r="G120" s="447"/>
      <c r="H120" s="447"/>
      <c r="I120" s="447"/>
    </row>
    <row r="121" spans="1:10" ht="19.5" x14ac:dyDescent="0.25">
      <c r="A121" s="428"/>
      <c r="B121" s="65"/>
      <c r="C121" s="49"/>
      <c r="D121" s="50"/>
      <c r="E121" s="50"/>
    </row>
    <row r="122" spans="1:10" x14ac:dyDescent="0.2">
      <c r="A122" s="428"/>
      <c r="B122" s="499" t="s">
        <v>893</v>
      </c>
      <c r="C122" s="499"/>
      <c r="D122" s="499"/>
      <c r="E122" s="499"/>
      <c r="F122" s="499"/>
      <c r="G122" s="499"/>
      <c r="H122" s="499"/>
      <c r="I122" s="132"/>
    </row>
    <row r="123" spans="1:10" x14ac:dyDescent="0.2">
      <c r="A123" s="428"/>
      <c r="B123" s="432" t="s">
        <v>894</v>
      </c>
      <c r="C123" s="580" t="s">
        <v>717</v>
      </c>
      <c r="D123" s="580"/>
      <c r="E123" s="385">
        <v>5</v>
      </c>
      <c r="F123" s="385">
        <v>7</v>
      </c>
      <c r="G123" s="386">
        <v>1</v>
      </c>
      <c r="H123" s="386">
        <v>1</v>
      </c>
      <c r="I123" s="132"/>
    </row>
    <row r="124" spans="1:10" x14ac:dyDescent="0.2">
      <c r="A124" s="428"/>
      <c r="B124" s="432"/>
      <c r="C124" s="580" t="s">
        <v>693</v>
      </c>
      <c r="D124" s="580"/>
      <c r="E124" s="385">
        <v>99</v>
      </c>
      <c r="F124" s="385">
        <v>94</v>
      </c>
      <c r="G124" s="386">
        <v>1</v>
      </c>
      <c r="H124" s="386">
        <f t="shared" ref="H124:H129" si="0">F124/E124</f>
        <v>0.9494949494949495</v>
      </c>
      <c r="I124" s="132"/>
    </row>
    <row r="125" spans="1:10" x14ac:dyDescent="0.2">
      <c r="A125" s="428"/>
      <c r="B125" s="432"/>
      <c r="C125" s="580" t="s">
        <v>719</v>
      </c>
      <c r="D125" s="580"/>
      <c r="E125" s="385">
        <v>389</v>
      </c>
      <c r="F125" s="385">
        <v>165</v>
      </c>
      <c r="G125" s="386">
        <v>1</v>
      </c>
      <c r="H125" s="386">
        <f t="shared" si="0"/>
        <v>0.4241645244215938</v>
      </c>
      <c r="I125" s="132"/>
    </row>
    <row r="126" spans="1:10" x14ac:dyDescent="0.2">
      <c r="A126" s="428"/>
      <c r="B126" s="432"/>
      <c r="C126" s="580" t="s">
        <v>720</v>
      </c>
      <c r="D126" s="580"/>
      <c r="E126" s="385">
        <v>712</v>
      </c>
      <c r="F126" s="385">
        <v>1082</v>
      </c>
      <c r="G126" s="386">
        <v>1</v>
      </c>
      <c r="H126" s="386">
        <v>1</v>
      </c>
      <c r="I126" s="132"/>
    </row>
    <row r="127" spans="1:10" x14ac:dyDescent="0.2">
      <c r="A127" s="428"/>
      <c r="B127" s="432"/>
      <c r="C127" s="580" t="s">
        <v>696</v>
      </c>
      <c r="D127" s="580"/>
      <c r="E127" s="387">
        <v>2040</v>
      </c>
      <c r="F127" s="387">
        <v>1442</v>
      </c>
      <c r="G127" s="386">
        <v>1</v>
      </c>
      <c r="H127" s="386">
        <f t="shared" si="0"/>
        <v>0.70686274509803926</v>
      </c>
      <c r="I127" s="132"/>
    </row>
    <row r="128" spans="1:10" x14ac:dyDescent="0.2">
      <c r="A128" s="428"/>
      <c r="B128" s="432"/>
      <c r="C128" s="580" t="s">
        <v>721</v>
      </c>
      <c r="D128" s="580"/>
      <c r="E128" s="385">
        <v>135</v>
      </c>
      <c r="F128" s="385">
        <v>82</v>
      </c>
      <c r="G128" s="386">
        <v>1</v>
      </c>
      <c r="H128" s="386">
        <f t="shared" si="0"/>
        <v>0.6074074074074074</v>
      </c>
      <c r="I128" s="132"/>
    </row>
    <row r="129" spans="1:10" x14ac:dyDescent="0.2">
      <c r="A129" s="428"/>
      <c r="B129" s="432"/>
      <c r="C129" s="580" t="s">
        <v>722</v>
      </c>
      <c r="D129" s="580"/>
      <c r="E129" s="385">
        <v>112</v>
      </c>
      <c r="F129" s="385">
        <v>23</v>
      </c>
      <c r="G129" s="386">
        <v>1</v>
      </c>
      <c r="H129" s="386">
        <f t="shared" si="0"/>
        <v>0.20535714285714285</v>
      </c>
      <c r="I129" s="132"/>
    </row>
    <row r="130" spans="1:10" x14ac:dyDescent="0.2">
      <c r="A130" s="428"/>
      <c r="B130" s="432"/>
      <c r="C130" s="581" t="s">
        <v>202</v>
      </c>
      <c r="D130" s="581"/>
      <c r="E130" s="389">
        <f>SUM(E123:E129)</f>
        <v>3492</v>
      </c>
      <c r="F130" s="389">
        <f>SUM(F123:F129)</f>
        <v>2895</v>
      </c>
      <c r="G130" s="389"/>
      <c r="H130" s="390">
        <f>F130/E130</f>
        <v>0.82903780068728528</v>
      </c>
      <c r="I130" s="132"/>
    </row>
    <row r="131" spans="1:10" x14ac:dyDescent="0.2">
      <c r="A131" s="428"/>
      <c r="B131" s="432"/>
      <c r="C131" s="582" t="s">
        <v>895</v>
      </c>
      <c r="D131" s="582"/>
      <c r="E131" s="383">
        <v>974</v>
      </c>
      <c r="F131" s="383">
        <v>974</v>
      </c>
      <c r="G131" s="383"/>
      <c r="H131" s="384">
        <f>F131/E131</f>
        <v>1</v>
      </c>
      <c r="I131" s="132"/>
    </row>
    <row r="132" spans="1:10" x14ac:dyDescent="0.2">
      <c r="A132" s="428"/>
      <c r="B132" s="473" t="s">
        <v>896</v>
      </c>
      <c r="C132" s="580" t="s">
        <v>717</v>
      </c>
      <c r="D132" s="580"/>
      <c r="E132" s="385">
        <v>2</v>
      </c>
      <c r="F132" s="385">
        <v>3</v>
      </c>
      <c r="G132" s="386">
        <v>1</v>
      </c>
      <c r="H132" s="386">
        <v>1</v>
      </c>
      <c r="I132" s="132"/>
    </row>
    <row r="133" spans="1:10" x14ac:dyDescent="0.2">
      <c r="A133" s="428"/>
      <c r="B133" s="473"/>
      <c r="C133" s="580" t="s">
        <v>693</v>
      </c>
      <c r="D133" s="580"/>
      <c r="E133" s="385">
        <v>46</v>
      </c>
      <c r="F133" s="385">
        <v>55</v>
      </c>
      <c r="G133" s="386">
        <v>1</v>
      </c>
      <c r="H133" s="386">
        <v>1</v>
      </c>
      <c r="I133" s="377"/>
    </row>
    <row r="134" spans="1:10" x14ac:dyDescent="0.2">
      <c r="A134" s="428"/>
      <c r="B134" s="473"/>
      <c r="C134" s="580" t="s">
        <v>719</v>
      </c>
      <c r="D134" s="580"/>
      <c r="E134" s="385">
        <v>180</v>
      </c>
      <c r="F134" s="385">
        <v>143</v>
      </c>
      <c r="G134" s="386">
        <v>1</v>
      </c>
      <c r="H134" s="386">
        <f t="shared" ref="H134:H137" si="1">F134/E134</f>
        <v>0.7944444444444444</v>
      </c>
      <c r="I134" s="377"/>
    </row>
    <row r="135" spans="1:10" x14ac:dyDescent="0.2">
      <c r="A135" s="428"/>
      <c r="B135" s="473"/>
      <c r="C135" s="580" t="s">
        <v>720</v>
      </c>
      <c r="D135" s="580"/>
      <c r="E135" s="385">
        <v>503</v>
      </c>
      <c r="F135" s="385">
        <v>540</v>
      </c>
      <c r="G135" s="386">
        <v>1</v>
      </c>
      <c r="H135" s="386">
        <v>1</v>
      </c>
      <c r="I135" s="377"/>
    </row>
    <row r="136" spans="1:10" x14ac:dyDescent="0.2">
      <c r="A136" s="428"/>
      <c r="B136" s="473"/>
      <c r="C136" s="580" t="s">
        <v>696</v>
      </c>
      <c r="D136" s="580"/>
      <c r="E136" s="387">
        <v>1274</v>
      </c>
      <c r="F136" s="385">
        <v>682</v>
      </c>
      <c r="G136" s="386">
        <v>1</v>
      </c>
      <c r="H136" s="386">
        <f t="shared" si="1"/>
        <v>0.5353218210361067</v>
      </c>
      <c r="I136" s="377"/>
    </row>
    <row r="137" spans="1:10" x14ac:dyDescent="0.2">
      <c r="A137" s="428"/>
      <c r="B137" s="473"/>
      <c r="C137" s="580" t="s">
        <v>721</v>
      </c>
      <c r="D137" s="580"/>
      <c r="E137" s="385">
        <v>99</v>
      </c>
      <c r="F137" s="385">
        <v>57</v>
      </c>
      <c r="G137" s="386">
        <v>1</v>
      </c>
      <c r="H137" s="386">
        <f t="shared" si="1"/>
        <v>0.5757575757575758</v>
      </c>
      <c r="I137" s="377"/>
    </row>
    <row r="138" spans="1:10" x14ac:dyDescent="0.2">
      <c r="A138" s="428"/>
      <c r="B138" s="473"/>
      <c r="C138" s="580" t="s">
        <v>722</v>
      </c>
      <c r="D138" s="580"/>
      <c r="E138" s="385">
        <v>0</v>
      </c>
      <c r="F138" s="385">
        <v>0</v>
      </c>
      <c r="G138" s="386">
        <v>1</v>
      </c>
      <c r="H138" s="388" t="s">
        <v>44</v>
      </c>
      <c r="I138" s="377"/>
    </row>
    <row r="139" spans="1:10" x14ac:dyDescent="0.2">
      <c r="A139" s="428"/>
      <c r="B139" s="473"/>
      <c r="C139" s="581" t="s">
        <v>202</v>
      </c>
      <c r="D139" s="581"/>
      <c r="E139" s="389">
        <f>SUM(E132:E138)</f>
        <v>2104</v>
      </c>
      <c r="F139" s="389">
        <f>SUM(F132:F138)</f>
        <v>1480</v>
      </c>
      <c r="G139" s="390">
        <v>1</v>
      </c>
      <c r="H139" s="390">
        <f>AVERAGE(H132:H137,H123:H129)</f>
        <v>0.75375466234748145</v>
      </c>
      <c r="I139" s="377"/>
    </row>
    <row r="140" spans="1:10" x14ac:dyDescent="0.2">
      <c r="B140" s="473"/>
      <c r="C140" s="582" t="s">
        <v>895</v>
      </c>
      <c r="D140" s="582"/>
      <c r="E140" s="383">
        <v>270</v>
      </c>
      <c r="F140" s="383">
        <v>270</v>
      </c>
      <c r="G140" s="383"/>
      <c r="H140" s="384">
        <f>F140/E140</f>
        <v>1</v>
      </c>
      <c r="I140" s="377"/>
    </row>
    <row r="141" spans="1:10" x14ac:dyDescent="0.2">
      <c r="B141" s="132"/>
      <c r="C141" s="163"/>
      <c r="D141" s="163"/>
      <c r="E141" s="163"/>
      <c r="F141" s="163"/>
      <c r="G141" s="163"/>
      <c r="H141" s="163"/>
      <c r="I141" s="377"/>
    </row>
    <row r="142" spans="1:10" ht="15" customHeight="1" x14ac:dyDescent="0.25">
      <c r="B142" s="65"/>
      <c r="C142" s="49"/>
      <c r="D142" s="50"/>
      <c r="E142" s="50"/>
    </row>
    <row r="143" spans="1:10" s="196" customFormat="1" ht="18" x14ac:dyDescent="0.25">
      <c r="B143" s="427" t="s">
        <v>897</v>
      </c>
      <c r="C143" s="427"/>
      <c r="D143" s="427"/>
      <c r="E143" s="197"/>
      <c r="F143" s="197"/>
      <c r="G143" s="198"/>
      <c r="H143" s="198"/>
      <c r="I143" s="198"/>
      <c r="J143" s="198"/>
    </row>
    <row r="144" spans="1:10" ht="19.5" x14ac:dyDescent="0.25">
      <c r="A144" s="428"/>
      <c r="B144" s="65"/>
      <c r="C144" s="49"/>
      <c r="D144" s="50"/>
      <c r="E144" s="50"/>
    </row>
    <row r="145" spans="1:10" x14ac:dyDescent="0.2">
      <c r="A145" s="428"/>
      <c r="B145" s="447" t="s">
        <v>898</v>
      </c>
      <c r="C145" s="447"/>
      <c r="D145" s="447"/>
      <c r="E145" s="447"/>
      <c r="F145" s="447"/>
      <c r="G145" s="447"/>
      <c r="H145" s="447"/>
      <c r="I145" s="447"/>
    </row>
    <row r="146" spans="1:10" ht="19.5" x14ac:dyDescent="0.25">
      <c r="A146" s="428"/>
      <c r="B146" s="65"/>
      <c r="C146" s="49"/>
      <c r="D146" s="50"/>
      <c r="E146" s="50"/>
    </row>
    <row r="147" spans="1:10" x14ac:dyDescent="0.2">
      <c r="A147" s="428"/>
      <c r="B147" s="131"/>
      <c r="C147" s="576"/>
      <c r="D147" s="576"/>
      <c r="E147" s="576"/>
      <c r="F147" s="576"/>
      <c r="G147" s="576"/>
      <c r="H147" s="576"/>
      <c r="I147" s="376"/>
    </row>
    <row r="148" spans="1:10" ht="21.75" customHeight="1" x14ac:dyDescent="0.2">
      <c r="A148" s="428"/>
      <c r="B148" s="132">
        <v>2022</v>
      </c>
      <c r="C148" s="431" t="s">
        <v>899</v>
      </c>
      <c r="D148" s="431"/>
      <c r="E148" s="431"/>
      <c r="F148" s="431"/>
      <c r="G148" s="431"/>
      <c r="H148" s="431"/>
      <c r="I148" s="431"/>
    </row>
    <row r="149" spans="1:10" ht="20.25" customHeight="1" x14ac:dyDescent="0.2">
      <c r="A149" s="428"/>
      <c r="B149" s="132">
        <v>2023</v>
      </c>
      <c r="C149" s="431" t="s">
        <v>900</v>
      </c>
      <c r="D149" s="431"/>
      <c r="E149" s="431"/>
      <c r="F149" s="431"/>
      <c r="G149" s="431"/>
      <c r="H149" s="431"/>
      <c r="I149" s="431"/>
    </row>
    <row r="150" spans="1:10" ht="24.75" customHeight="1" x14ac:dyDescent="0.2">
      <c r="B150" s="132">
        <v>2024</v>
      </c>
      <c r="C150" s="431" t="s">
        <v>901</v>
      </c>
      <c r="D150" s="431"/>
      <c r="E150" s="431"/>
      <c r="F150" s="431"/>
      <c r="G150" s="431"/>
      <c r="H150" s="431"/>
      <c r="I150" s="431"/>
    </row>
    <row r="151" spans="1:10" ht="14.1" customHeight="1" x14ac:dyDescent="0.25">
      <c r="B151" s="65"/>
      <c r="D151" s="50"/>
      <c r="E151" s="50"/>
      <c r="I151" s="377"/>
    </row>
    <row r="152" spans="1:10" ht="15" customHeight="1" x14ac:dyDescent="0.25">
      <c r="B152" s="65"/>
      <c r="C152" s="49"/>
      <c r="D152" s="50"/>
      <c r="E152" s="50"/>
    </row>
    <row r="153" spans="1:10" s="196" customFormat="1" ht="18" x14ac:dyDescent="0.25">
      <c r="B153" s="427" t="s">
        <v>902</v>
      </c>
      <c r="C153" s="427"/>
      <c r="D153" s="427"/>
      <c r="E153" s="197"/>
      <c r="F153" s="197"/>
      <c r="G153" s="198"/>
      <c r="H153" s="198"/>
      <c r="I153" s="198"/>
      <c r="J153" s="198"/>
    </row>
    <row r="154" spans="1:10" ht="19.5" x14ac:dyDescent="0.25">
      <c r="A154" s="428"/>
      <c r="B154" s="65"/>
      <c r="C154" s="49"/>
      <c r="D154" s="50"/>
      <c r="E154" s="50"/>
    </row>
    <row r="155" spans="1:10" x14ac:dyDescent="0.2">
      <c r="A155" s="428"/>
      <c r="B155" s="447" t="s">
        <v>903</v>
      </c>
      <c r="C155" s="447"/>
      <c r="D155" s="447"/>
      <c r="E155" s="447"/>
      <c r="F155" s="447"/>
      <c r="G155" s="447"/>
      <c r="H155" s="447"/>
      <c r="I155" s="447"/>
    </row>
    <row r="156" spans="1:10" ht="19.5" x14ac:dyDescent="0.25">
      <c r="A156" s="428"/>
      <c r="B156" s="65"/>
      <c r="C156" s="49"/>
      <c r="D156" s="50"/>
      <c r="E156" s="50"/>
    </row>
    <row r="157" spans="1:10" x14ac:dyDescent="0.2">
      <c r="A157" s="428"/>
      <c r="B157" s="131"/>
      <c r="C157" s="576"/>
      <c r="D157" s="576"/>
      <c r="E157" s="576"/>
      <c r="F157" s="576"/>
      <c r="G157" s="576"/>
      <c r="H157" s="576"/>
      <c r="I157" s="376"/>
    </row>
    <row r="158" spans="1:10" ht="51.95" customHeight="1" x14ac:dyDescent="0.2">
      <c r="A158" s="428"/>
      <c r="B158" s="132">
        <v>2022</v>
      </c>
      <c r="C158" s="431" t="s">
        <v>904</v>
      </c>
      <c r="D158" s="431"/>
      <c r="E158" s="431"/>
      <c r="F158" s="431"/>
      <c r="G158" s="431"/>
      <c r="H158" s="431"/>
      <c r="I158" s="431"/>
    </row>
    <row r="159" spans="1:10" ht="46.5" customHeight="1" x14ac:dyDescent="0.2">
      <c r="A159" s="428"/>
      <c r="B159" s="132">
        <v>2023</v>
      </c>
      <c r="C159" s="431" t="s">
        <v>905</v>
      </c>
      <c r="D159" s="431"/>
      <c r="E159" s="431"/>
      <c r="F159" s="431"/>
      <c r="G159" s="431"/>
      <c r="H159" s="431"/>
      <c r="I159" s="431"/>
    </row>
    <row r="160" spans="1:10" ht="46.5" customHeight="1" x14ac:dyDescent="0.2">
      <c r="A160" s="428"/>
      <c r="B160" s="132">
        <v>2024</v>
      </c>
      <c r="C160" s="431" t="s">
        <v>906</v>
      </c>
      <c r="D160" s="431"/>
      <c r="E160" s="431"/>
      <c r="F160" s="431"/>
      <c r="G160" s="431"/>
      <c r="H160" s="431"/>
      <c r="I160" s="431"/>
    </row>
    <row r="161" spans="1:10" ht="15" customHeight="1" x14ac:dyDescent="0.25">
      <c r="B161" s="65"/>
      <c r="C161" s="49"/>
      <c r="D161" s="50"/>
      <c r="E161" s="50"/>
    </row>
    <row r="162" spans="1:10" ht="15" customHeight="1" x14ac:dyDescent="0.25">
      <c r="B162" s="65"/>
      <c r="C162" s="49"/>
      <c r="D162" s="50"/>
      <c r="E162" s="50"/>
    </row>
    <row r="163" spans="1:10" s="196" customFormat="1" ht="18" x14ac:dyDescent="0.25">
      <c r="B163" s="427" t="s">
        <v>907</v>
      </c>
      <c r="C163" s="427"/>
      <c r="D163" s="427"/>
      <c r="E163" s="197"/>
      <c r="F163" s="197"/>
      <c r="G163" s="198"/>
      <c r="H163" s="198"/>
      <c r="I163" s="198"/>
      <c r="J163" s="198"/>
    </row>
    <row r="164" spans="1:10" ht="15" customHeight="1" x14ac:dyDescent="0.25">
      <c r="A164" s="428"/>
      <c r="B164" s="65"/>
      <c r="C164" s="49"/>
      <c r="D164" s="50"/>
      <c r="E164" s="50"/>
    </row>
    <row r="165" spans="1:10" ht="15" customHeight="1" x14ac:dyDescent="0.2">
      <c r="A165" s="428"/>
      <c r="B165" s="447" t="s">
        <v>908</v>
      </c>
      <c r="C165" s="447"/>
      <c r="D165" s="447"/>
      <c r="E165" s="447"/>
      <c r="F165" s="447"/>
      <c r="G165" s="447"/>
      <c r="H165" s="447"/>
      <c r="I165" s="447"/>
    </row>
    <row r="166" spans="1:10" ht="15" customHeight="1" x14ac:dyDescent="0.2">
      <c r="A166" s="428"/>
      <c r="B166" s="128"/>
      <c r="C166" s="49"/>
      <c r="D166" s="50"/>
      <c r="E166" s="50"/>
    </row>
    <row r="167" spans="1:10" ht="15" customHeight="1" x14ac:dyDescent="0.2">
      <c r="A167" s="428"/>
      <c r="B167" s="131"/>
      <c r="C167" s="576"/>
      <c r="D167" s="576"/>
      <c r="E167" s="576"/>
      <c r="F167" s="576"/>
      <c r="G167" s="576"/>
      <c r="H167" s="576"/>
      <c r="I167" s="376"/>
    </row>
    <row r="168" spans="1:10" ht="135.75" customHeight="1" x14ac:dyDescent="0.2">
      <c r="A168" s="428"/>
      <c r="B168" s="132">
        <v>2024</v>
      </c>
      <c r="C168" s="431" t="s">
        <v>909</v>
      </c>
      <c r="D168" s="431"/>
      <c r="E168" s="431"/>
      <c r="F168" s="431"/>
      <c r="G168" s="431"/>
      <c r="H168" s="431"/>
      <c r="I168" s="431"/>
    </row>
    <row r="169" spans="1:10" ht="15" customHeight="1" x14ac:dyDescent="0.2">
      <c r="A169" s="428"/>
      <c r="B169" s="391" t="s">
        <v>910</v>
      </c>
      <c r="C169" s="49"/>
      <c r="D169" s="50"/>
      <c r="E169" s="50"/>
    </row>
    <row r="170" spans="1:10" ht="30" customHeight="1" x14ac:dyDescent="0.2">
      <c r="A170" s="428"/>
      <c r="B170" s="132"/>
      <c r="C170" s="583"/>
      <c r="D170" s="583"/>
      <c r="E170" s="583"/>
      <c r="F170" s="584"/>
      <c r="G170" s="584"/>
    </row>
    <row r="171" spans="1:10" ht="15" customHeight="1" x14ac:dyDescent="0.25">
      <c r="B171" s="65"/>
      <c r="C171" s="49"/>
      <c r="D171" s="50"/>
      <c r="E171" s="50"/>
    </row>
    <row r="172" spans="1:10" s="196" customFormat="1" ht="18" x14ac:dyDescent="0.25">
      <c r="B172" s="427" t="s">
        <v>911</v>
      </c>
      <c r="C172" s="427"/>
      <c r="D172" s="427"/>
      <c r="E172" s="197"/>
      <c r="F172" s="197"/>
      <c r="G172" s="198"/>
      <c r="H172" s="198"/>
      <c r="I172" s="198"/>
      <c r="J172" s="198"/>
    </row>
    <row r="173" spans="1:10" ht="15" customHeight="1" x14ac:dyDescent="0.25">
      <c r="A173" s="428"/>
      <c r="B173" s="65"/>
      <c r="C173" s="49"/>
      <c r="D173" s="50"/>
      <c r="E173" s="50"/>
    </row>
    <row r="174" spans="1:10" ht="15" customHeight="1" x14ac:dyDescent="0.2">
      <c r="A174" s="428"/>
      <c r="B174" s="447" t="s">
        <v>912</v>
      </c>
      <c r="C174" s="447"/>
      <c r="D174" s="447"/>
      <c r="E174" s="447"/>
      <c r="F174" s="447"/>
      <c r="G174" s="447"/>
      <c r="H174" s="447"/>
      <c r="I174" s="447"/>
    </row>
    <row r="175" spans="1:10" ht="15" customHeight="1" x14ac:dyDescent="0.2">
      <c r="A175" s="428"/>
      <c r="B175" s="128"/>
      <c r="C175" s="49"/>
      <c r="D175" s="50"/>
      <c r="E175" s="50"/>
    </row>
    <row r="176" spans="1:10" ht="15" customHeight="1" x14ac:dyDescent="0.2">
      <c r="A176" s="428"/>
      <c r="B176" s="131"/>
      <c r="C176" s="576"/>
      <c r="D176" s="576"/>
      <c r="E176" s="576"/>
      <c r="F176" s="576"/>
      <c r="G176" s="576"/>
      <c r="H176" s="576"/>
      <c r="I176" s="376"/>
    </row>
    <row r="177" spans="1:13" ht="90.95" customHeight="1" x14ac:dyDescent="0.2">
      <c r="A177" s="428"/>
      <c r="B177" s="132">
        <v>2024</v>
      </c>
      <c r="C177" s="431" t="s">
        <v>913</v>
      </c>
      <c r="D177" s="431"/>
      <c r="E177" s="431"/>
      <c r="F177" s="431"/>
      <c r="G177" s="431"/>
      <c r="H177" s="431"/>
      <c r="I177" s="431"/>
    </row>
    <row r="178" spans="1:13" ht="15" customHeight="1" x14ac:dyDescent="0.25">
      <c r="A178" s="428"/>
      <c r="B178" s="65"/>
      <c r="C178" s="49"/>
      <c r="D178" s="50"/>
      <c r="E178" s="50"/>
    </row>
    <row r="179" spans="1:13" x14ac:dyDescent="0.2">
      <c r="A179" s="428"/>
      <c r="B179" s="391" t="s">
        <v>910</v>
      </c>
      <c r="C179" s="392"/>
      <c r="D179" s="392"/>
      <c r="E179" s="392"/>
      <c r="F179" s="393"/>
      <c r="G179" s="393"/>
      <c r="H179" s="378"/>
    </row>
    <row r="180" spans="1:13" ht="15" customHeight="1" x14ac:dyDescent="0.25">
      <c r="B180" s="65"/>
      <c r="C180" s="49"/>
      <c r="D180" s="50"/>
      <c r="E180" s="50"/>
    </row>
    <row r="181" spans="1:13" s="196" customFormat="1" ht="18" x14ac:dyDescent="0.25">
      <c r="B181" s="427" t="s">
        <v>914</v>
      </c>
      <c r="C181" s="427"/>
      <c r="D181" s="427"/>
      <c r="E181" s="197"/>
      <c r="F181" s="197"/>
      <c r="G181" s="198"/>
      <c r="H181" s="198"/>
      <c r="I181" s="198"/>
      <c r="J181" s="198"/>
    </row>
    <row r="182" spans="1:13" ht="15" customHeight="1" x14ac:dyDescent="0.25">
      <c r="A182" s="585"/>
      <c r="B182" s="65"/>
      <c r="C182" s="49"/>
      <c r="D182" s="50"/>
      <c r="E182" s="50"/>
    </row>
    <row r="183" spans="1:13" ht="15" customHeight="1" x14ac:dyDescent="0.2">
      <c r="A183" s="585"/>
      <c r="B183" s="447" t="s">
        <v>915</v>
      </c>
      <c r="C183" s="447"/>
      <c r="D183" s="447"/>
      <c r="E183" s="447"/>
      <c r="F183" s="447"/>
      <c r="G183" s="447"/>
      <c r="H183" s="447"/>
      <c r="I183" s="447"/>
    </row>
    <row r="184" spans="1:13" ht="15" customHeight="1" x14ac:dyDescent="0.2">
      <c r="A184" s="585"/>
      <c r="B184" s="128"/>
      <c r="C184" s="49"/>
      <c r="D184" s="50"/>
      <c r="E184" s="50"/>
    </row>
    <row r="185" spans="1:13" ht="15" customHeight="1" x14ac:dyDescent="0.2">
      <c r="A185" s="585"/>
      <c r="B185" s="131"/>
      <c r="C185" s="576"/>
      <c r="D185" s="576"/>
      <c r="E185" s="576"/>
      <c r="F185" s="576"/>
      <c r="G185" s="576"/>
      <c r="H185" s="576"/>
      <c r="I185" s="376"/>
    </row>
    <row r="186" spans="1:13" ht="110.1" customHeight="1" x14ac:dyDescent="0.2">
      <c r="A186" s="585"/>
      <c r="B186" s="132">
        <v>2024</v>
      </c>
      <c r="C186" s="431" t="s">
        <v>916</v>
      </c>
      <c r="D186" s="431"/>
      <c r="E186" s="431"/>
      <c r="F186" s="431"/>
      <c r="G186" s="431"/>
      <c r="H186" s="431"/>
      <c r="I186" s="431"/>
    </row>
    <row r="187" spans="1:13" ht="15" customHeight="1" x14ac:dyDescent="0.2">
      <c r="A187" s="585"/>
      <c r="B187" s="391" t="s">
        <v>910</v>
      </c>
      <c r="C187" s="49"/>
      <c r="D187" s="50"/>
      <c r="E187" s="50"/>
    </row>
    <row r="188" spans="1:13" x14ac:dyDescent="0.2">
      <c r="A188" s="585"/>
      <c r="B188" s="132"/>
      <c r="C188" s="583"/>
      <c r="D188" s="583"/>
      <c r="E188" s="583"/>
      <c r="F188" s="584"/>
      <c r="G188" s="584"/>
      <c r="H188" s="378"/>
    </row>
    <row r="189" spans="1:13" ht="15" customHeight="1" x14ac:dyDescent="0.25">
      <c r="B189" s="65"/>
      <c r="C189" s="49"/>
      <c r="D189" s="50"/>
      <c r="E189" s="50"/>
    </row>
    <row r="190" spans="1:13" s="196" customFormat="1" ht="18" x14ac:dyDescent="0.25">
      <c r="B190" s="427" t="s">
        <v>569</v>
      </c>
      <c r="C190" s="427"/>
      <c r="D190" s="427"/>
      <c r="E190" s="197"/>
      <c r="F190" s="197"/>
      <c r="G190" s="198"/>
      <c r="H190" s="198"/>
      <c r="I190" s="198"/>
      <c r="J190" s="198"/>
    </row>
    <row r="191" spans="1:13" ht="15" customHeight="1" x14ac:dyDescent="0.25">
      <c r="A191" s="585"/>
      <c r="B191" s="65"/>
      <c r="C191" s="49"/>
      <c r="D191" s="50"/>
      <c r="E191" s="50"/>
      <c r="K191" s="218" t="s">
        <v>917</v>
      </c>
      <c r="L191" s="218">
        <v>0</v>
      </c>
      <c r="M191" s="218"/>
    </row>
    <row r="192" spans="1:13" ht="15" customHeight="1" x14ac:dyDescent="0.2">
      <c r="A192" s="585"/>
      <c r="B192" s="447" t="s">
        <v>918</v>
      </c>
      <c r="C192" s="447"/>
      <c r="D192" s="447"/>
      <c r="E192" s="447"/>
      <c r="F192" s="447"/>
      <c r="G192" s="447"/>
      <c r="H192" s="447"/>
      <c r="I192" s="447"/>
      <c r="K192" s="218" t="s">
        <v>919</v>
      </c>
      <c r="L192" s="218">
        <v>0</v>
      </c>
      <c r="M192" s="218"/>
    </row>
    <row r="193" spans="1:13" ht="15" customHeight="1" x14ac:dyDescent="0.2">
      <c r="A193" s="585"/>
      <c r="B193" s="128"/>
      <c r="C193" s="49"/>
      <c r="D193" s="50"/>
      <c r="E193" s="50"/>
      <c r="K193" s="218" t="s">
        <v>703</v>
      </c>
      <c r="L193" s="218">
        <v>0</v>
      </c>
      <c r="M193" s="218"/>
    </row>
    <row r="194" spans="1:13" ht="42.75" customHeight="1" x14ac:dyDescent="0.2">
      <c r="A194" s="585"/>
      <c r="B194" s="131"/>
      <c r="C194" s="593" t="s">
        <v>920</v>
      </c>
      <c r="D194" s="593"/>
      <c r="E194" s="593" t="s">
        <v>921</v>
      </c>
      <c r="F194" s="593"/>
      <c r="G194" s="593" t="s">
        <v>922</v>
      </c>
      <c r="H194" s="593"/>
      <c r="I194" s="593" t="s">
        <v>923</v>
      </c>
      <c r="J194" s="593"/>
      <c r="K194" s="218" t="s">
        <v>924</v>
      </c>
      <c r="L194" s="218">
        <v>0</v>
      </c>
      <c r="M194" s="218"/>
    </row>
    <row r="195" spans="1:13" x14ac:dyDescent="0.2">
      <c r="A195" s="585"/>
      <c r="B195" s="132">
        <v>2022</v>
      </c>
      <c r="C195" s="439">
        <v>130</v>
      </c>
      <c r="D195" s="439"/>
      <c r="E195" s="439">
        <v>14</v>
      </c>
      <c r="F195" s="439"/>
      <c r="G195" s="439">
        <v>61</v>
      </c>
      <c r="H195" s="439"/>
      <c r="I195" s="439">
        <v>54</v>
      </c>
      <c r="J195" s="439"/>
      <c r="K195" s="218" t="s">
        <v>925</v>
      </c>
      <c r="L195" s="218">
        <v>0</v>
      </c>
      <c r="M195" s="218"/>
    </row>
    <row r="196" spans="1:13" x14ac:dyDescent="0.2">
      <c r="A196" s="585"/>
      <c r="B196" s="132">
        <v>2023</v>
      </c>
      <c r="C196" s="439">
        <v>224</v>
      </c>
      <c r="D196" s="439"/>
      <c r="E196" s="439">
        <v>0</v>
      </c>
      <c r="F196" s="439"/>
      <c r="G196" s="439">
        <v>69</v>
      </c>
      <c r="H196" s="439"/>
      <c r="I196" s="439">
        <v>94</v>
      </c>
      <c r="J196" s="439"/>
      <c r="K196" s="218" t="s">
        <v>926</v>
      </c>
      <c r="L196" s="218">
        <v>0</v>
      </c>
      <c r="M196" s="218"/>
    </row>
    <row r="197" spans="1:13" x14ac:dyDescent="0.2">
      <c r="A197" s="585"/>
      <c r="B197" s="132">
        <v>2024</v>
      </c>
      <c r="C197" s="439">
        <v>237</v>
      </c>
      <c r="D197" s="439"/>
      <c r="E197" s="439">
        <v>38</v>
      </c>
      <c r="F197" s="439"/>
      <c r="G197" s="439">
        <v>80</v>
      </c>
      <c r="H197" s="439"/>
      <c r="I197" s="439">
        <v>119</v>
      </c>
      <c r="J197" s="439"/>
      <c r="K197" s="218" t="s">
        <v>927</v>
      </c>
      <c r="L197" s="218">
        <v>0</v>
      </c>
      <c r="M197" s="218"/>
    </row>
    <row r="198" spans="1:13" ht="15" customHeight="1" x14ac:dyDescent="0.2">
      <c r="A198" s="585"/>
      <c r="B198" s="391"/>
      <c r="C198" s="49"/>
      <c r="D198" s="50"/>
      <c r="E198" s="50"/>
      <c r="K198" s="218" t="s">
        <v>928</v>
      </c>
      <c r="L198" s="218">
        <v>1</v>
      </c>
      <c r="M198" s="218"/>
    </row>
    <row r="199" spans="1:13" ht="15" customHeight="1" x14ac:dyDescent="0.2">
      <c r="A199" s="585"/>
      <c r="B199" s="391"/>
      <c r="C199" s="49"/>
      <c r="D199" s="50"/>
      <c r="E199" s="50"/>
      <c r="K199" s="218"/>
      <c r="L199" s="218"/>
      <c r="M199" s="218"/>
    </row>
    <row r="200" spans="1:13" x14ac:dyDescent="0.2">
      <c r="A200" s="585"/>
      <c r="B200" s="132"/>
      <c r="C200" s="583"/>
      <c r="D200" s="583"/>
      <c r="E200" s="583"/>
      <c r="F200" s="584"/>
      <c r="G200" s="584"/>
      <c r="H200" s="378"/>
      <c r="K200" s="218" t="s">
        <v>929</v>
      </c>
      <c r="L200" s="218">
        <v>102</v>
      </c>
      <c r="M200" s="218"/>
    </row>
    <row r="201" spans="1:13" ht="15" customHeight="1" x14ac:dyDescent="0.25">
      <c r="B201" s="65"/>
      <c r="C201" s="49"/>
      <c r="D201" s="50"/>
      <c r="E201" s="50"/>
      <c r="K201" s="218" t="s">
        <v>930</v>
      </c>
      <c r="L201" s="218">
        <v>16</v>
      </c>
      <c r="M201" s="218"/>
    </row>
    <row r="202" spans="1:13" s="196" customFormat="1" ht="18" x14ac:dyDescent="0.25">
      <c r="B202" s="427" t="s">
        <v>931</v>
      </c>
      <c r="C202" s="427"/>
      <c r="D202" s="427"/>
      <c r="E202" s="197"/>
      <c r="F202" s="197"/>
      <c r="G202" s="198"/>
      <c r="H202" s="198"/>
      <c r="I202" s="198"/>
      <c r="J202" s="198"/>
    </row>
    <row r="203" spans="1:13" ht="15" customHeight="1" x14ac:dyDescent="0.25">
      <c r="B203" s="65"/>
      <c r="C203" s="49"/>
      <c r="D203" s="50"/>
      <c r="E203" s="50"/>
      <c r="K203" s="218"/>
      <c r="L203" s="218"/>
      <c r="M203" s="218"/>
    </row>
    <row r="204" spans="1:13" ht="15" customHeight="1" x14ac:dyDescent="0.2">
      <c r="B204" s="447" t="s">
        <v>932</v>
      </c>
      <c r="C204" s="447"/>
      <c r="D204" s="447"/>
      <c r="E204" s="447"/>
      <c r="F204" s="447"/>
      <c r="G204" s="447"/>
      <c r="H204" s="447"/>
      <c r="I204" s="447"/>
      <c r="K204" s="218"/>
      <c r="L204" s="218"/>
      <c r="M204" s="218"/>
    </row>
    <row r="205" spans="1:13" ht="15" customHeight="1" x14ac:dyDescent="0.2">
      <c r="B205" s="447" t="s">
        <v>933</v>
      </c>
      <c r="C205" s="447"/>
      <c r="D205" s="447"/>
      <c r="E205" s="447"/>
      <c r="F205" s="447"/>
      <c r="G205" s="447"/>
      <c r="H205" s="447"/>
      <c r="I205" s="447"/>
      <c r="K205" s="218"/>
      <c r="L205" s="218"/>
      <c r="M205" s="218"/>
    </row>
    <row r="206" spans="1:13" ht="15" customHeight="1" x14ac:dyDescent="0.2">
      <c r="B206" s="128"/>
      <c r="C206" s="49"/>
      <c r="D206" s="50"/>
      <c r="E206" s="50"/>
      <c r="K206" s="218"/>
      <c r="L206" s="218"/>
      <c r="M206" s="218"/>
    </row>
    <row r="207" spans="1:13" x14ac:dyDescent="0.2">
      <c r="B207" s="131"/>
      <c r="C207" s="593"/>
      <c r="D207" s="593"/>
      <c r="E207" s="593"/>
      <c r="F207" s="593"/>
      <c r="G207" s="593"/>
      <c r="H207" s="593"/>
      <c r="I207" s="593"/>
      <c r="J207" s="593"/>
      <c r="K207" s="218"/>
      <c r="L207" s="218"/>
      <c r="M207" s="218"/>
    </row>
    <row r="208" spans="1:13" x14ac:dyDescent="0.2">
      <c r="B208" s="132">
        <v>2022</v>
      </c>
      <c r="C208" s="431" t="s">
        <v>934</v>
      </c>
      <c r="D208" s="431"/>
      <c r="E208" s="431"/>
      <c r="F208" s="431"/>
      <c r="G208" s="431"/>
      <c r="H208" s="431"/>
      <c r="I208" s="431"/>
      <c r="J208" s="431"/>
      <c r="K208" s="218"/>
      <c r="L208" s="218"/>
      <c r="M208" s="218"/>
    </row>
    <row r="209" spans="1:13" ht="15" customHeight="1" x14ac:dyDescent="0.2">
      <c r="B209" s="132">
        <v>2023</v>
      </c>
      <c r="C209" s="431" t="s">
        <v>935</v>
      </c>
      <c r="D209" s="431"/>
      <c r="E209" s="431"/>
      <c r="F209" s="431"/>
      <c r="G209" s="431"/>
      <c r="H209" s="431"/>
      <c r="I209" s="431"/>
      <c r="J209" s="431"/>
      <c r="K209" s="218"/>
      <c r="L209" s="218"/>
      <c r="M209" s="218"/>
    </row>
    <row r="210" spans="1:13" x14ac:dyDescent="0.2">
      <c r="B210" s="132">
        <v>2024</v>
      </c>
      <c r="C210" s="431" t="s">
        <v>936</v>
      </c>
      <c r="D210" s="431"/>
      <c r="E210" s="431"/>
      <c r="F210" s="431"/>
      <c r="G210" s="431"/>
      <c r="H210" s="431"/>
      <c r="I210" s="431"/>
      <c r="J210" s="431"/>
      <c r="K210" s="218"/>
      <c r="L210" s="218"/>
      <c r="M210" s="218"/>
    </row>
    <row r="211" spans="1:13" x14ac:dyDescent="0.2">
      <c r="B211" s="132"/>
      <c r="C211" s="159"/>
      <c r="D211" s="159"/>
      <c r="E211" s="159"/>
      <c r="F211" s="159"/>
      <c r="G211" s="159"/>
      <c r="H211" s="159"/>
      <c r="I211" s="159"/>
      <c r="J211" s="159"/>
      <c r="K211" s="218"/>
      <c r="L211" s="218"/>
      <c r="M211" s="218"/>
    </row>
    <row r="212" spans="1:13" s="196" customFormat="1" ht="18" x14ac:dyDescent="0.25">
      <c r="B212" s="427" t="s">
        <v>937</v>
      </c>
      <c r="C212" s="427"/>
      <c r="D212" s="427"/>
      <c r="E212" s="197"/>
      <c r="F212" s="197"/>
      <c r="G212" s="198"/>
      <c r="H212" s="198"/>
      <c r="I212" s="198"/>
      <c r="J212" s="198"/>
    </row>
    <row r="213" spans="1:13" ht="15" customHeight="1" x14ac:dyDescent="0.25">
      <c r="B213" s="65"/>
      <c r="C213" s="49"/>
      <c r="D213" s="50"/>
      <c r="E213" s="50"/>
      <c r="K213" s="218"/>
      <c r="L213" s="218"/>
      <c r="M213" s="218"/>
    </row>
    <row r="214" spans="1:13" ht="15" customHeight="1" x14ac:dyDescent="0.2">
      <c r="B214" s="447" t="s">
        <v>938</v>
      </c>
      <c r="C214" s="447"/>
      <c r="D214" s="447"/>
      <c r="E214" s="447"/>
      <c r="F214" s="447"/>
      <c r="G214" s="447"/>
      <c r="H214" s="447"/>
      <c r="I214" s="447"/>
      <c r="K214" s="218"/>
      <c r="L214" s="218"/>
      <c r="M214" s="218"/>
    </row>
    <row r="215" spans="1:13" ht="15" customHeight="1" x14ac:dyDescent="0.2">
      <c r="B215" s="447" t="s">
        <v>939</v>
      </c>
      <c r="C215" s="447"/>
      <c r="D215" s="447"/>
      <c r="E215" s="447"/>
      <c r="F215" s="447"/>
      <c r="G215" s="447"/>
      <c r="H215" s="447"/>
      <c r="I215" s="447"/>
      <c r="K215" s="218"/>
      <c r="L215" s="218"/>
      <c r="M215" s="218"/>
    </row>
    <row r="216" spans="1:13" ht="15" customHeight="1" x14ac:dyDescent="0.2">
      <c r="B216" s="128"/>
      <c r="C216" s="49"/>
      <c r="D216" s="50"/>
      <c r="E216" s="50"/>
      <c r="K216" s="218"/>
      <c r="L216" s="218"/>
      <c r="M216" s="218"/>
    </row>
    <row r="217" spans="1:13" x14ac:dyDescent="0.2">
      <c r="B217" s="131"/>
      <c r="C217" s="593"/>
      <c r="D217" s="593"/>
      <c r="E217" s="593"/>
      <c r="F217" s="593"/>
      <c r="G217" s="593"/>
      <c r="H217" s="593"/>
      <c r="I217" s="593"/>
      <c r="J217" s="593"/>
      <c r="K217" s="218"/>
      <c r="L217" s="218"/>
      <c r="M217" s="218"/>
    </row>
    <row r="218" spans="1:13" ht="353.25" customHeight="1" x14ac:dyDescent="0.2">
      <c r="B218" s="132">
        <v>2024</v>
      </c>
      <c r="C218" s="431" t="s">
        <v>940</v>
      </c>
      <c r="D218" s="431"/>
      <c r="E218" s="431"/>
      <c r="F218" s="431"/>
      <c r="G218" s="431"/>
      <c r="H218" s="431"/>
      <c r="I218" s="431"/>
      <c r="J218" s="431"/>
      <c r="K218" s="218"/>
      <c r="L218" s="218"/>
      <c r="M218" s="218"/>
    </row>
    <row r="219" spans="1:13" x14ac:dyDescent="0.2">
      <c r="B219" s="132"/>
      <c r="C219" s="159"/>
      <c r="D219" s="159"/>
      <c r="E219" s="159"/>
      <c r="F219" s="159"/>
      <c r="G219" s="159"/>
      <c r="H219" s="159"/>
      <c r="I219" s="159"/>
      <c r="J219" s="159"/>
      <c r="K219" s="218"/>
      <c r="L219" s="218"/>
      <c r="M219" s="218"/>
    </row>
    <row r="220" spans="1:13" s="196" customFormat="1" ht="18" x14ac:dyDescent="0.25">
      <c r="B220" s="427" t="s">
        <v>941</v>
      </c>
      <c r="C220" s="427"/>
      <c r="D220" s="427"/>
      <c r="E220" s="197"/>
      <c r="F220" s="197"/>
      <c r="G220" s="198"/>
      <c r="H220" s="198"/>
      <c r="I220" s="198"/>
      <c r="J220" s="198"/>
    </row>
    <row r="221" spans="1:13" ht="15" customHeight="1" x14ac:dyDescent="0.25">
      <c r="B221" s="65"/>
      <c r="C221" s="49"/>
      <c r="D221" s="50"/>
      <c r="E221" s="50"/>
      <c r="K221" s="218"/>
      <c r="L221" s="218"/>
      <c r="M221" s="218"/>
    </row>
    <row r="222" spans="1:13" ht="15" customHeight="1" x14ac:dyDescent="0.2">
      <c r="B222" s="447" t="s">
        <v>942</v>
      </c>
      <c r="C222" s="447"/>
      <c r="D222" s="447"/>
      <c r="E222" s="447"/>
      <c r="F222" s="447"/>
      <c r="G222" s="447"/>
      <c r="H222" s="447"/>
      <c r="I222" s="447"/>
      <c r="K222" s="218"/>
      <c r="L222" s="218"/>
      <c r="M222" s="218"/>
    </row>
    <row r="223" spans="1:13" ht="15" customHeight="1" x14ac:dyDescent="0.2">
      <c r="A223" s="46" t="s">
        <v>943</v>
      </c>
      <c r="B223" s="128"/>
      <c r="C223" s="49"/>
      <c r="D223" s="50"/>
      <c r="E223" s="50"/>
      <c r="K223" s="218"/>
      <c r="L223" s="218"/>
      <c r="M223" s="218"/>
    </row>
    <row r="224" spans="1:13" x14ac:dyDescent="0.2">
      <c r="B224" s="131"/>
      <c r="C224" s="593"/>
      <c r="D224" s="593"/>
      <c r="E224" s="593"/>
      <c r="F224" s="593"/>
      <c r="G224" s="593"/>
      <c r="H224" s="593"/>
      <c r="I224" s="593"/>
      <c r="J224" s="593"/>
      <c r="K224" s="218"/>
      <c r="L224" s="218"/>
      <c r="M224" s="218"/>
    </row>
    <row r="225" spans="1:13" ht="129" customHeight="1" x14ac:dyDescent="0.2">
      <c r="B225" s="132">
        <v>2024</v>
      </c>
      <c r="C225" s="431" t="s">
        <v>944</v>
      </c>
      <c r="D225" s="431"/>
      <c r="E225" s="431"/>
      <c r="F225" s="431"/>
      <c r="G225" s="431"/>
      <c r="H225" s="431"/>
      <c r="I225" s="431"/>
      <c r="J225" s="431"/>
      <c r="K225" s="218"/>
      <c r="L225" s="218"/>
      <c r="M225" s="218"/>
    </row>
    <row r="226" spans="1:13" ht="15" customHeight="1" x14ac:dyDescent="0.25">
      <c r="B226" s="65"/>
      <c r="C226" s="49"/>
      <c r="D226" s="50"/>
      <c r="E226" s="50"/>
      <c r="K226" s="218"/>
      <c r="L226" s="218"/>
      <c r="M226" s="218"/>
    </row>
    <row r="227" spans="1:13" s="196" customFormat="1" ht="18" x14ac:dyDescent="0.25">
      <c r="B227" s="427" t="s">
        <v>945</v>
      </c>
      <c r="C227" s="427"/>
      <c r="D227" s="427"/>
      <c r="E227" s="197"/>
      <c r="F227" s="197"/>
      <c r="G227" s="198"/>
      <c r="H227" s="198"/>
      <c r="I227" s="198"/>
      <c r="J227" s="198"/>
    </row>
    <row r="228" spans="1:13" ht="20.100000000000001" customHeight="1" x14ac:dyDescent="0.25">
      <c r="A228" s="428"/>
      <c r="B228" s="65"/>
      <c r="C228" s="49"/>
      <c r="D228" s="50"/>
      <c r="E228" s="50"/>
    </row>
    <row r="229" spans="1:13" x14ac:dyDescent="0.2">
      <c r="A229" s="428"/>
      <c r="B229" s="447" t="s">
        <v>946</v>
      </c>
      <c r="C229" s="447"/>
      <c r="D229" s="447"/>
      <c r="E229" s="447"/>
      <c r="F229" s="447"/>
      <c r="G229" s="447"/>
      <c r="H229" s="447"/>
      <c r="I229" s="447"/>
    </row>
    <row r="230" spans="1:13" ht="11.25" customHeight="1" x14ac:dyDescent="0.2">
      <c r="A230" s="428"/>
      <c r="B230" s="431"/>
      <c r="C230" s="431"/>
      <c r="D230" s="431"/>
      <c r="E230" s="431"/>
      <c r="F230" s="431"/>
      <c r="G230" s="431"/>
      <c r="H230" s="431"/>
      <c r="I230" s="431"/>
      <c r="J230" s="431"/>
      <c r="K230" s="431"/>
      <c r="L230" s="431"/>
    </row>
    <row r="231" spans="1:13" ht="36.6" customHeight="1" x14ac:dyDescent="0.2">
      <c r="A231" s="428"/>
      <c r="B231" s="445" t="s">
        <v>947</v>
      </c>
      <c r="C231" s="394" t="s">
        <v>948</v>
      </c>
      <c r="D231" s="394"/>
      <c r="E231" s="394"/>
      <c r="F231" s="394"/>
      <c r="G231" s="394"/>
      <c r="H231" s="394"/>
    </row>
    <row r="232" spans="1:13" x14ac:dyDescent="0.2">
      <c r="A232" s="428"/>
      <c r="B232" s="445"/>
      <c r="C232" s="586" t="s">
        <v>949</v>
      </c>
      <c r="D232" s="587"/>
      <c r="E232" s="586" t="s">
        <v>950</v>
      </c>
      <c r="F232" s="587"/>
      <c r="G232" s="586" t="s">
        <v>951</v>
      </c>
      <c r="H232" s="587"/>
    </row>
    <row r="233" spans="1:13" ht="25.5" x14ac:dyDescent="0.2">
      <c r="A233" s="428"/>
      <c r="B233" s="445"/>
      <c r="C233" s="402" t="s">
        <v>952</v>
      </c>
      <c r="D233" s="403" t="s">
        <v>953</v>
      </c>
      <c r="E233" s="402" t="s">
        <v>952</v>
      </c>
      <c r="F233" s="403" t="s">
        <v>953</v>
      </c>
      <c r="G233" s="153" t="s">
        <v>952</v>
      </c>
      <c r="H233" s="407" t="s">
        <v>953</v>
      </c>
    </row>
    <row r="234" spans="1:13" x14ac:dyDescent="0.2">
      <c r="A234" s="428"/>
      <c r="B234" s="398" t="s">
        <v>894</v>
      </c>
      <c r="C234" s="404">
        <v>4</v>
      </c>
      <c r="D234" s="405">
        <v>415989.72541743971</v>
      </c>
      <c r="E234" s="404">
        <v>30</v>
      </c>
      <c r="F234" s="405">
        <v>17729823.239332099</v>
      </c>
      <c r="G234" s="400"/>
      <c r="H234" s="396"/>
    </row>
    <row r="235" spans="1:13" x14ac:dyDescent="0.2">
      <c r="A235" s="428"/>
      <c r="B235" s="399" t="s">
        <v>954</v>
      </c>
      <c r="C235" s="406">
        <v>10</v>
      </c>
      <c r="D235" s="397">
        <v>1202714.8746666666</v>
      </c>
      <c r="E235" s="406">
        <v>15</v>
      </c>
      <c r="F235" s="397">
        <v>58963291.200000003</v>
      </c>
      <c r="G235" s="401">
        <v>147</v>
      </c>
      <c r="H235" s="397" t="s">
        <v>955</v>
      </c>
    </row>
    <row r="236" spans="1:13" x14ac:dyDescent="0.2">
      <c r="A236" s="428"/>
      <c r="B236" s="395"/>
      <c r="C236" s="395"/>
      <c r="D236" s="395"/>
      <c r="E236" s="395"/>
      <c r="F236" s="395"/>
      <c r="G236" s="395"/>
      <c r="H236" s="395"/>
    </row>
    <row r="237" spans="1:13" ht="14.45" customHeight="1" x14ac:dyDescent="0.2">
      <c r="B237" s="54" t="s">
        <v>956</v>
      </c>
      <c r="C237" s="133"/>
      <c r="D237" s="133"/>
      <c r="E237" s="133"/>
      <c r="F237" s="133"/>
      <c r="G237" s="133"/>
      <c r="H237" s="133"/>
      <c r="I237" s="133"/>
      <c r="J237" s="133"/>
    </row>
    <row r="238" spans="1:13" ht="14.45" customHeight="1" x14ac:dyDescent="0.2">
      <c r="B238" s="379"/>
      <c r="C238" s="133"/>
      <c r="D238" s="133"/>
      <c r="E238" s="133"/>
      <c r="F238" s="133"/>
      <c r="G238" s="133"/>
      <c r="H238" s="133"/>
      <c r="I238" s="133"/>
      <c r="J238" s="133"/>
    </row>
    <row r="239" spans="1:13" ht="14.45" customHeight="1" x14ac:dyDescent="0.2">
      <c r="J239" s="380"/>
    </row>
    <row r="240" spans="1:13" ht="14.45" customHeight="1" x14ac:dyDescent="0.25">
      <c r="B240" s="65"/>
      <c r="C240" s="49"/>
      <c r="D240" s="50"/>
      <c r="E240" s="50"/>
    </row>
    <row r="241" spans="1:10" s="196" customFormat="1" ht="18" x14ac:dyDescent="0.25">
      <c r="B241" s="427" t="s">
        <v>957</v>
      </c>
      <c r="C241" s="427"/>
      <c r="D241" s="427"/>
      <c r="E241" s="197"/>
      <c r="F241" s="197"/>
      <c r="G241" s="198"/>
      <c r="H241" s="198"/>
      <c r="I241" s="198"/>
      <c r="J241" s="198"/>
    </row>
    <row r="242" spans="1:10" ht="19.5" x14ac:dyDescent="0.25">
      <c r="A242" s="428"/>
      <c r="B242" s="65"/>
      <c r="C242" s="49"/>
      <c r="D242" s="50"/>
      <c r="E242" s="50"/>
    </row>
    <row r="243" spans="1:10" ht="14.45" customHeight="1" x14ac:dyDescent="0.2">
      <c r="A243" s="428"/>
      <c r="B243" s="447" t="s">
        <v>958</v>
      </c>
      <c r="C243" s="447"/>
      <c r="D243" s="447"/>
      <c r="E243" s="447"/>
      <c r="F243" s="447"/>
      <c r="G243" s="447"/>
      <c r="H243" s="447"/>
      <c r="I243" s="447"/>
    </row>
    <row r="244" spans="1:10" ht="19.5" x14ac:dyDescent="0.25">
      <c r="A244" s="428"/>
      <c r="B244" s="65"/>
      <c r="C244" s="49"/>
      <c r="D244" s="50"/>
      <c r="E244" s="50"/>
    </row>
    <row r="245" spans="1:10" x14ac:dyDescent="0.2">
      <c r="A245" s="428"/>
      <c r="B245" s="130"/>
      <c r="C245" s="578"/>
      <c r="D245" s="578"/>
      <c r="E245" s="578"/>
      <c r="F245" s="578"/>
      <c r="G245" s="578"/>
      <c r="H245" s="578"/>
      <c r="I245" s="374"/>
    </row>
    <row r="246" spans="1:10" ht="106.5" customHeight="1" x14ac:dyDescent="0.2">
      <c r="B246" s="132">
        <v>2024</v>
      </c>
      <c r="C246" s="431" t="s">
        <v>959</v>
      </c>
      <c r="D246" s="431"/>
      <c r="E246" s="431"/>
      <c r="F246" s="431"/>
      <c r="G246" s="431"/>
      <c r="H246" s="431"/>
      <c r="I246" s="431"/>
    </row>
    <row r="248" spans="1:10" s="196" customFormat="1" ht="18" x14ac:dyDescent="0.25">
      <c r="B248" s="427" t="s">
        <v>960</v>
      </c>
      <c r="C248" s="427"/>
      <c r="D248" s="427"/>
      <c r="E248" s="197"/>
      <c r="F248" s="197"/>
      <c r="G248" s="198"/>
      <c r="H248" s="198"/>
      <c r="I248" s="198"/>
      <c r="J248" s="198"/>
    </row>
    <row r="249" spans="1:10" ht="19.5" x14ac:dyDescent="0.25">
      <c r="A249" s="428"/>
      <c r="B249" s="65"/>
      <c r="C249" s="49"/>
      <c r="D249" s="50"/>
      <c r="E249" s="50"/>
    </row>
    <row r="250" spans="1:10" ht="14.45" customHeight="1" x14ac:dyDescent="0.2">
      <c r="A250" s="428"/>
      <c r="B250" s="447" t="s">
        <v>961</v>
      </c>
      <c r="C250" s="447"/>
      <c r="D250" s="447"/>
      <c r="E250" s="447"/>
      <c r="F250" s="447"/>
      <c r="G250" s="447"/>
      <c r="H250" s="447"/>
      <c r="I250" s="447"/>
    </row>
    <row r="251" spans="1:10" ht="19.5" x14ac:dyDescent="0.25">
      <c r="A251" s="428"/>
      <c r="B251" s="65"/>
      <c r="C251" s="49"/>
      <c r="D251" s="50"/>
      <c r="E251" s="50"/>
    </row>
    <row r="252" spans="1:10" x14ac:dyDescent="0.2">
      <c r="A252" s="428"/>
      <c r="B252" s="130"/>
      <c r="C252" s="578"/>
      <c r="D252" s="578"/>
      <c r="E252" s="578"/>
      <c r="F252" s="578"/>
      <c r="G252" s="578"/>
      <c r="H252" s="578"/>
      <c r="I252" s="374"/>
    </row>
    <row r="253" spans="1:10" ht="25.5" customHeight="1" x14ac:dyDescent="0.2">
      <c r="A253" s="428"/>
      <c r="B253" s="132">
        <v>2022</v>
      </c>
      <c r="C253" s="431" t="s">
        <v>962</v>
      </c>
      <c r="D253" s="431"/>
      <c r="E253" s="431"/>
      <c r="F253" s="431"/>
      <c r="G253" s="431"/>
      <c r="H253" s="431"/>
      <c r="I253" s="431"/>
    </row>
    <row r="254" spans="1:10" ht="31.5" customHeight="1" x14ac:dyDescent="0.2">
      <c r="A254" s="428"/>
      <c r="B254" s="132">
        <v>2023</v>
      </c>
      <c r="C254" s="431" t="s">
        <v>962</v>
      </c>
      <c r="D254" s="431"/>
      <c r="E254" s="431"/>
      <c r="F254" s="431"/>
      <c r="G254" s="431"/>
      <c r="H254" s="431"/>
      <c r="I254" s="431"/>
    </row>
    <row r="255" spans="1:10" ht="25.5" customHeight="1" x14ac:dyDescent="0.2">
      <c r="A255" s="428"/>
      <c r="B255" s="132">
        <v>2024</v>
      </c>
      <c r="C255" s="431" t="s">
        <v>962</v>
      </c>
      <c r="D255" s="431"/>
      <c r="E255" s="431"/>
      <c r="F255" s="431"/>
      <c r="G255" s="431"/>
      <c r="H255" s="431"/>
      <c r="I255" s="431"/>
    </row>
    <row r="283" spans="3:3" x14ac:dyDescent="0.2">
      <c r="C283" s="381"/>
    </row>
    <row r="285" spans="3:3" x14ac:dyDescent="0.2">
      <c r="C285" s="381"/>
    </row>
    <row r="287" spans="3:3" x14ac:dyDescent="0.2">
      <c r="C287" s="381"/>
    </row>
  </sheetData>
  <sheetProtection algorithmName="SHA-512" hashValue="4k0fIzco/fIaz/N4Ck6kgffMSU20crGCIyObbOoTWfgV3ZpLfvx35Mibdsf+PFG7+tWtcTAVp7fHn/26h5Uk1w==" saltValue="jOwNh2jNWfBit/mzzpSu2Q==" spinCount="100000" sheet="1" objects="1" scenarios="1"/>
  <mergeCells count="227">
    <mergeCell ref="C218:J218"/>
    <mergeCell ref="B215:I215"/>
    <mergeCell ref="B227:D227"/>
    <mergeCell ref="B241:D241"/>
    <mergeCell ref="C246:I246"/>
    <mergeCell ref="B248:D248"/>
    <mergeCell ref="C253:I253"/>
    <mergeCell ref="C254:I254"/>
    <mergeCell ref="C255:I255"/>
    <mergeCell ref="B220:D220"/>
    <mergeCell ref="B222:I222"/>
    <mergeCell ref="C224:D224"/>
    <mergeCell ref="E224:F224"/>
    <mergeCell ref="G224:H224"/>
    <mergeCell ref="I224:J224"/>
    <mergeCell ref="C225:J225"/>
    <mergeCell ref="B212:D212"/>
    <mergeCell ref="B214:I214"/>
    <mergeCell ref="C217:D217"/>
    <mergeCell ref="E217:F217"/>
    <mergeCell ref="G217:H217"/>
    <mergeCell ref="I217:J217"/>
    <mergeCell ref="B205:I205"/>
    <mergeCell ref="C208:J208"/>
    <mergeCell ref="C209:J209"/>
    <mergeCell ref="C210:J210"/>
    <mergeCell ref="B202:D202"/>
    <mergeCell ref="B204:I204"/>
    <mergeCell ref="C207:D207"/>
    <mergeCell ref="E207:F207"/>
    <mergeCell ref="G207:H207"/>
    <mergeCell ref="I207:J207"/>
    <mergeCell ref="B190:D190"/>
    <mergeCell ref="A191:A200"/>
    <mergeCell ref="B192:I192"/>
    <mergeCell ref="C200:E200"/>
    <mergeCell ref="F200:G200"/>
    <mergeCell ref="C194:D194"/>
    <mergeCell ref="E194:F194"/>
    <mergeCell ref="G194:H194"/>
    <mergeCell ref="I194:J194"/>
    <mergeCell ref="C195:D195"/>
    <mergeCell ref="E195:F195"/>
    <mergeCell ref="G195:H195"/>
    <mergeCell ref="I195:J195"/>
    <mergeCell ref="C196:D196"/>
    <mergeCell ref="E196:F196"/>
    <mergeCell ref="G196:H196"/>
    <mergeCell ref="I196:J196"/>
    <mergeCell ref="C197:D197"/>
    <mergeCell ref="E197:F197"/>
    <mergeCell ref="G197:H197"/>
    <mergeCell ref="C140:D140"/>
    <mergeCell ref="B123:B131"/>
    <mergeCell ref="B132:B140"/>
    <mergeCell ref="B122:H122"/>
    <mergeCell ref="B143:D143"/>
    <mergeCell ref="C148:I148"/>
    <mergeCell ref="C149:I149"/>
    <mergeCell ref="C150:I150"/>
    <mergeCell ref="B153:D153"/>
    <mergeCell ref="I197:J197"/>
    <mergeCell ref="B73:B74"/>
    <mergeCell ref="B75:B76"/>
    <mergeCell ref="B77:B78"/>
    <mergeCell ref="D72:E72"/>
    <mergeCell ref="F72:G72"/>
    <mergeCell ref="H72:I72"/>
    <mergeCell ref="D71:I71"/>
    <mergeCell ref="D73:E73"/>
    <mergeCell ref="D74:E74"/>
    <mergeCell ref="F73:G73"/>
    <mergeCell ref="F74:G74"/>
    <mergeCell ref="H73:I73"/>
    <mergeCell ref="H74:I74"/>
    <mergeCell ref="D75:E75"/>
    <mergeCell ref="D76:E76"/>
    <mergeCell ref="D77:E77"/>
    <mergeCell ref="D78:E78"/>
    <mergeCell ref="F75:G75"/>
    <mergeCell ref="F76:G76"/>
    <mergeCell ref="F77:G77"/>
    <mergeCell ref="F78:G78"/>
    <mergeCell ref="H75:I75"/>
    <mergeCell ref="H76:I76"/>
    <mergeCell ref="H77:I77"/>
    <mergeCell ref="B30:F30"/>
    <mergeCell ref="B31:F31"/>
    <mergeCell ref="B32:F32"/>
    <mergeCell ref="B33:F33"/>
    <mergeCell ref="B43:F43"/>
    <mergeCell ref="B44:F44"/>
    <mergeCell ref="B45:F45"/>
    <mergeCell ref="B64:J64"/>
    <mergeCell ref="B67:D67"/>
    <mergeCell ref="C62:E62"/>
    <mergeCell ref="F62:H62"/>
    <mergeCell ref="I62:J62"/>
    <mergeCell ref="B47:F47"/>
    <mergeCell ref="B48:F48"/>
    <mergeCell ref="B49:F49"/>
    <mergeCell ref="B50:F50"/>
    <mergeCell ref="B51:F51"/>
    <mergeCell ref="B52:F52"/>
    <mergeCell ref="B53:F53"/>
    <mergeCell ref="I61:J61"/>
    <mergeCell ref="B12:D12"/>
    <mergeCell ref="B22:F22"/>
    <mergeCell ref="B23:F23"/>
    <mergeCell ref="B24:F24"/>
    <mergeCell ref="B25:F25"/>
    <mergeCell ref="B26:F26"/>
    <mergeCell ref="B27:F27"/>
    <mergeCell ref="B28:F28"/>
    <mergeCell ref="B29:F29"/>
    <mergeCell ref="B16:J16"/>
    <mergeCell ref="A249:A255"/>
    <mergeCell ref="B250:I250"/>
    <mergeCell ref="C252:H252"/>
    <mergeCell ref="A242:A245"/>
    <mergeCell ref="B243:I243"/>
    <mergeCell ref="C245:H245"/>
    <mergeCell ref="A228:A236"/>
    <mergeCell ref="B229:I229"/>
    <mergeCell ref="B230:L230"/>
    <mergeCell ref="B231:B233"/>
    <mergeCell ref="C232:D232"/>
    <mergeCell ref="E232:F232"/>
    <mergeCell ref="G232:H232"/>
    <mergeCell ref="A182:A188"/>
    <mergeCell ref="B183:I183"/>
    <mergeCell ref="C185:H185"/>
    <mergeCell ref="C188:E188"/>
    <mergeCell ref="F188:G188"/>
    <mergeCell ref="A173:A179"/>
    <mergeCell ref="B174:I174"/>
    <mergeCell ref="C176:H176"/>
    <mergeCell ref="B172:D172"/>
    <mergeCell ref="C177:I177"/>
    <mergeCell ref="B181:D181"/>
    <mergeCell ref="C186:I186"/>
    <mergeCell ref="A164:A170"/>
    <mergeCell ref="B165:I165"/>
    <mergeCell ref="C167:H167"/>
    <mergeCell ref="C170:E170"/>
    <mergeCell ref="F170:G170"/>
    <mergeCell ref="B163:D163"/>
    <mergeCell ref="C168:I168"/>
    <mergeCell ref="A154:A160"/>
    <mergeCell ref="B155:I155"/>
    <mergeCell ref="C157:H157"/>
    <mergeCell ref="C158:I158"/>
    <mergeCell ref="C159:I159"/>
    <mergeCell ref="C160:I160"/>
    <mergeCell ref="A144:A149"/>
    <mergeCell ref="B145:I145"/>
    <mergeCell ref="C147:H147"/>
    <mergeCell ref="C126:D126"/>
    <mergeCell ref="C127:D127"/>
    <mergeCell ref="C128:D128"/>
    <mergeCell ref="C129:D129"/>
    <mergeCell ref="C130:D130"/>
    <mergeCell ref="C131:D131"/>
    <mergeCell ref="C132:D132"/>
    <mergeCell ref="C133:D133"/>
    <mergeCell ref="C134:D134"/>
    <mergeCell ref="C135:D135"/>
    <mergeCell ref="C136:D136"/>
    <mergeCell ref="C137:D137"/>
    <mergeCell ref="C138:D138"/>
    <mergeCell ref="B115:I115"/>
    <mergeCell ref="A119:A139"/>
    <mergeCell ref="B120:I120"/>
    <mergeCell ref="C114:I114"/>
    <mergeCell ref="C113:I113"/>
    <mergeCell ref="B118:D118"/>
    <mergeCell ref="C123:D123"/>
    <mergeCell ref="C124:D124"/>
    <mergeCell ref="C125:D125"/>
    <mergeCell ref="C139:D139"/>
    <mergeCell ref="B105:I105"/>
    <mergeCell ref="A109:A112"/>
    <mergeCell ref="B110:I110"/>
    <mergeCell ref="C112:H112"/>
    <mergeCell ref="A98:A104"/>
    <mergeCell ref="B99:I99"/>
    <mergeCell ref="C101:H101"/>
    <mergeCell ref="C102:H102"/>
    <mergeCell ref="C103:H103"/>
    <mergeCell ref="C104:H104"/>
    <mergeCell ref="B108:D108"/>
    <mergeCell ref="D94:I94"/>
    <mergeCell ref="B97:D97"/>
    <mergeCell ref="A90:A93"/>
    <mergeCell ref="B91:I91"/>
    <mergeCell ref="B89:D89"/>
    <mergeCell ref="D93:I93"/>
    <mergeCell ref="B79:I79"/>
    <mergeCell ref="A82:A86"/>
    <mergeCell ref="B83:I83"/>
    <mergeCell ref="C85:H85"/>
    <mergeCell ref="B81:D81"/>
    <mergeCell ref="C86:I86"/>
    <mergeCell ref="H78:I78"/>
    <mergeCell ref="A13:A52"/>
    <mergeCell ref="B14:I14"/>
    <mergeCell ref="B17:F17"/>
    <mergeCell ref="B18:F18"/>
    <mergeCell ref="B19:F19"/>
    <mergeCell ref="B20:F20"/>
    <mergeCell ref="B21:F21"/>
    <mergeCell ref="A68:A77"/>
    <mergeCell ref="B69:I69"/>
    <mergeCell ref="B34:F34"/>
    <mergeCell ref="B35:F35"/>
    <mergeCell ref="B36:F36"/>
    <mergeCell ref="B37:F37"/>
    <mergeCell ref="B38:F38"/>
    <mergeCell ref="B39:F39"/>
    <mergeCell ref="B40:F40"/>
    <mergeCell ref="B41:F41"/>
    <mergeCell ref="B42:F42"/>
    <mergeCell ref="B46:F46"/>
    <mergeCell ref="B54:F54"/>
    <mergeCell ref="B60:J60"/>
    <mergeCell ref="C61:E61"/>
    <mergeCell ref="F61:H61"/>
  </mergeCells>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40789C-FBCF-47A0-9A7C-F139B3A2241F}">
  <dimension ref="A1:XFC119"/>
  <sheetViews>
    <sheetView showGridLines="0" showRowColHeaders="0" workbookViewId="0"/>
  </sheetViews>
  <sheetFormatPr defaultColWidth="0" defaultRowHeight="15" x14ac:dyDescent="0.25"/>
  <cols>
    <col min="1" max="1" width="8.7109375" customWidth="1"/>
    <col min="2" max="2" width="52.5703125" customWidth="1"/>
    <col min="3" max="3" width="52.5703125" style="1" customWidth="1"/>
    <col min="4" max="4" width="19.5703125" style="2" customWidth="1"/>
    <col min="5" max="5" width="8.7109375" customWidth="1"/>
    <col min="6" max="16383" width="8.7109375" hidden="1"/>
    <col min="16384" max="16384" width="3.85546875" hidden="1"/>
  </cols>
  <sheetData>
    <row r="1" spans="1:5" ht="14.1" customHeight="1" x14ac:dyDescent="0.25">
      <c r="A1" s="39"/>
      <c r="C1"/>
      <c r="D1"/>
    </row>
    <row r="2" spans="1:5" ht="14.1" customHeight="1" x14ac:dyDescent="0.25">
      <c r="A2" s="42"/>
      <c r="B2" s="41"/>
      <c r="C2" s="41"/>
      <c r="D2" s="41"/>
      <c r="E2" s="41"/>
    </row>
    <row r="3" spans="1:5" ht="14.45" customHeight="1" x14ac:dyDescent="0.25"/>
    <row r="4" spans="1:5" ht="14.45" customHeight="1" x14ac:dyDescent="0.25">
      <c r="D4" s="3"/>
    </row>
    <row r="5" spans="1:5" ht="14.45" customHeight="1" x14ac:dyDescent="0.25">
      <c r="C5" s="49"/>
    </row>
    <row r="8" spans="1:5" ht="20.25" x14ac:dyDescent="0.3">
      <c r="B8" s="26" t="s">
        <v>1</v>
      </c>
      <c r="C8" s="4"/>
      <c r="D8" s="6"/>
    </row>
    <row r="9" spans="1:5" ht="20.100000000000001" customHeight="1" x14ac:dyDescent="0.25">
      <c r="B9" s="7"/>
      <c r="C9" s="4"/>
      <c r="D9" s="6"/>
    </row>
    <row r="10" spans="1:5" x14ac:dyDescent="0.25">
      <c r="C10"/>
      <c r="D10"/>
    </row>
    <row r="11" spans="1:5" x14ac:dyDescent="0.25">
      <c r="C11"/>
      <c r="D11"/>
    </row>
    <row r="12" spans="1:5" x14ac:dyDescent="0.25">
      <c r="C12"/>
      <c r="D12"/>
    </row>
    <row r="13" spans="1:5" x14ac:dyDescent="0.25">
      <c r="C13"/>
      <c r="D13"/>
    </row>
    <row r="14" spans="1:5" x14ac:dyDescent="0.25">
      <c r="C14"/>
      <c r="D14"/>
    </row>
    <row r="15" spans="1:5" x14ac:dyDescent="0.25">
      <c r="C15"/>
      <c r="D15"/>
    </row>
    <row r="16" spans="1:5" x14ac:dyDescent="0.25">
      <c r="C16"/>
      <c r="D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sheetData>
  <sheetProtection algorithmName="SHA-512" hashValue="A/oSTXpSaip0kGSL1lm+e91mAmSFvZAxu9CEXd9xK6pDXvMQiXKUeWNJufHk+aOYwe052438Z0a29KPMUwtNlw==" saltValue="s713PFLDodqR/tTKlmTqtw==" spinCount="100000" sheet="1" objects="1" scenarios="1"/>
  <pageMargins left="0.511811024" right="0.511811024" top="0.78740157499999996" bottom="0.78740157499999996" header="0.31496062000000002" footer="0.3149606200000000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E64AA1-88A6-427E-93DF-CCEF4699C6A2}">
  <dimension ref="A1:XFC63"/>
  <sheetViews>
    <sheetView showGridLines="0" workbookViewId="0">
      <selection activeCell="C10" sqref="C10"/>
    </sheetView>
  </sheetViews>
  <sheetFormatPr defaultColWidth="0" defaultRowHeight="14.25" x14ac:dyDescent="0.2"/>
  <cols>
    <col min="1" max="1" width="8.7109375" style="46" customWidth="1"/>
    <col min="2" max="2" width="35.5703125" style="46" customWidth="1"/>
    <col min="3" max="5" width="15.5703125" style="50" customWidth="1"/>
    <col min="6" max="6" width="51.28515625" style="50" customWidth="1"/>
    <col min="7" max="9" width="8.7109375" style="50" hidden="1"/>
    <col min="10" max="16383" width="8.7109375" style="46" hidden="1"/>
    <col min="16384" max="16384" width="0.140625" style="46" customWidth="1"/>
  </cols>
  <sheetData>
    <row r="1" spans="1:9" ht="14.1" customHeight="1" x14ac:dyDescent="0.2">
      <c r="A1" s="45"/>
      <c r="C1" s="46"/>
      <c r="D1" s="46"/>
      <c r="E1" s="46"/>
      <c r="F1" s="46"/>
      <c r="G1" s="46"/>
      <c r="H1" s="46"/>
      <c r="I1" s="46"/>
    </row>
    <row r="2" spans="1:9" ht="14.1" customHeight="1" x14ac:dyDescent="0.2">
      <c r="A2" s="47"/>
      <c r="B2" s="48"/>
      <c r="C2" s="48"/>
      <c r="D2" s="48"/>
      <c r="E2" s="48"/>
      <c r="F2" s="48"/>
      <c r="G2" s="46"/>
      <c r="H2" s="46"/>
      <c r="I2" s="46"/>
    </row>
    <row r="3" spans="1:9" ht="14.45" customHeight="1" x14ac:dyDescent="0.2"/>
    <row r="4" spans="1:9" ht="14.45" customHeight="1" x14ac:dyDescent="0.2">
      <c r="C4" s="51"/>
      <c r="D4" s="51"/>
      <c r="E4" s="51"/>
      <c r="F4" s="51"/>
      <c r="G4" s="51"/>
      <c r="H4" s="51"/>
      <c r="I4" s="51"/>
    </row>
    <row r="5" spans="1:9" ht="14.45" customHeight="1" x14ac:dyDescent="0.2"/>
    <row r="7" spans="1:9" ht="30" customHeight="1" x14ac:dyDescent="0.2"/>
    <row r="8" spans="1:9" ht="19.5" x14ac:dyDescent="0.25">
      <c r="B8" s="290" t="s">
        <v>2</v>
      </c>
    </row>
    <row r="9" spans="1:9" ht="20.100000000000001" customHeight="1" x14ac:dyDescent="0.2"/>
    <row r="10" spans="1:9" ht="15" thickBot="1" x14ac:dyDescent="0.25">
      <c r="B10" s="53" t="s">
        <v>3</v>
      </c>
      <c r="C10" s="66">
        <v>2022</v>
      </c>
      <c r="D10" s="66">
        <v>2023</v>
      </c>
      <c r="E10" s="67">
        <v>2024</v>
      </c>
      <c r="F10" s="46"/>
      <c r="G10" s="46"/>
      <c r="H10" s="46"/>
      <c r="I10" s="46"/>
    </row>
    <row r="11" spans="1:9" ht="15.75" thickTop="1" x14ac:dyDescent="0.2">
      <c r="B11" s="68" t="s">
        <v>4</v>
      </c>
      <c r="C11" s="69" t="s">
        <v>5</v>
      </c>
      <c r="D11" s="69" t="s">
        <v>6</v>
      </c>
      <c r="E11" s="413" t="s">
        <v>5</v>
      </c>
      <c r="F11" s="46"/>
      <c r="G11" s="46"/>
      <c r="H11" s="46"/>
      <c r="I11" s="46"/>
    </row>
    <row r="12" spans="1:9" ht="15" x14ac:dyDescent="0.2">
      <c r="B12" s="70" t="s">
        <v>7</v>
      </c>
      <c r="C12" s="71"/>
      <c r="D12" s="71"/>
      <c r="E12" s="414" t="s">
        <v>5</v>
      </c>
      <c r="F12" s="46"/>
      <c r="G12" s="46"/>
      <c r="H12" s="46"/>
      <c r="I12" s="46"/>
    </row>
    <row r="13" spans="1:9" x14ac:dyDescent="0.2">
      <c r="B13" s="70" t="s">
        <v>8</v>
      </c>
      <c r="C13" s="72" t="s">
        <v>5</v>
      </c>
      <c r="D13" s="72" t="s">
        <v>6</v>
      </c>
      <c r="E13" s="72" t="s">
        <v>5</v>
      </c>
      <c r="F13" s="46"/>
      <c r="G13" s="46"/>
      <c r="H13" s="46"/>
      <c r="I13" s="46"/>
    </row>
    <row r="14" spans="1:9" ht="15" thickBot="1" x14ac:dyDescent="0.25">
      <c r="B14" s="73"/>
      <c r="C14" s="53"/>
      <c r="D14" s="53"/>
      <c r="E14" s="53"/>
      <c r="F14" s="46"/>
      <c r="G14" s="46"/>
      <c r="H14" s="46"/>
      <c r="I14" s="46"/>
    </row>
    <row r="15" spans="1:9" ht="15" thickTop="1" x14ac:dyDescent="0.2">
      <c r="C15" s="46"/>
      <c r="D15" s="46"/>
      <c r="E15" s="46"/>
      <c r="F15" s="46"/>
      <c r="G15" s="46"/>
      <c r="H15" s="46"/>
      <c r="I15" s="46"/>
    </row>
    <row r="16" spans="1:9" ht="27.6" customHeight="1" x14ac:dyDescent="0.2">
      <c r="B16" s="415" t="s">
        <v>9</v>
      </c>
      <c r="C16" s="415"/>
      <c r="D16" s="46"/>
      <c r="E16" s="46"/>
      <c r="F16" s="46"/>
      <c r="G16" s="46"/>
      <c r="H16" s="46"/>
      <c r="I16" s="46"/>
    </row>
    <row r="17" s="46" customFormat="1" x14ac:dyDescent="0.2"/>
    <row r="18" s="46" customFormat="1" x14ac:dyDescent="0.2"/>
    <row r="19" s="46" customFormat="1" x14ac:dyDescent="0.2"/>
    <row r="20" s="46" customFormat="1" x14ac:dyDescent="0.2"/>
    <row r="21" s="46" customFormat="1" x14ac:dyDescent="0.2"/>
    <row r="22" s="46" customFormat="1" x14ac:dyDescent="0.2"/>
    <row r="23" s="46" customFormat="1" x14ac:dyDescent="0.2"/>
    <row r="24" s="46" customFormat="1" x14ac:dyDescent="0.2"/>
    <row r="25" s="46" customFormat="1" x14ac:dyDescent="0.2"/>
    <row r="26" s="46" customFormat="1" x14ac:dyDescent="0.2"/>
    <row r="27" s="46" customFormat="1" x14ac:dyDescent="0.2"/>
    <row r="28" s="46" customFormat="1" x14ac:dyDescent="0.2"/>
    <row r="29" s="46" customFormat="1" x14ac:dyDescent="0.2"/>
    <row r="30" s="46" customFormat="1" x14ac:dyDescent="0.2"/>
    <row r="31" s="46" customFormat="1" x14ac:dyDescent="0.2"/>
    <row r="32" s="46" customFormat="1" x14ac:dyDescent="0.2"/>
    <row r="33" s="46" customFormat="1" x14ac:dyDescent="0.2"/>
    <row r="34" s="46" customFormat="1" x14ac:dyDescent="0.2"/>
    <row r="35" s="46" customFormat="1" x14ac:dyDescent="0.2"/>
    <row r="36" s="46" customFormat="1" x14ac:dyDescent="0.2"/>
    <row r="37" s="46" customFormat="1" x14ac:dyDescent="0.2"/>
    <row r="38" s="46" customFormat="1" x14ac:dyDescent="0.2"/>
    <row r="39" s="46" customFormat="1" x14ac:dyDescent="0.2"/>
    <row r="40" s="46" customFormat="1" x14ac:dyDescent="0.2"/>
    <row r="41" s="46" customFormat="1" x14ac:dyDescent="0.2"/>
    <row r="42" s="46" customFormat="1" x14ac:dyDescent="0.2"/>
    <row r="43" s="46" customFormat="1" x14ac:dyDescent="0.2"/>
    <row r="44" s="46" customFormat="1" x14ac:dyDescent="0.2"/>
    <row r="45" s="46" customFormat="1" x14ac:dyDescent="0.2"/>
    <row r="46" s="46" customFormat="1" x14ac:dyDescent="0.2"/>
    <row r="47" s="46" customFormat="1" x14ac:dyDescent="0.2"/>
    <row r="48" s="46" customFormat="1" x14ac:dyDescent="0.2"/>
    <row r="49" s="46" customFormat="1" x14ac:dyDescent="0.2"/>
    <row r="50" s="46" customFormat="1" x14ac:dyDescent="0.2"/>
    <row r="51" s="46" customFormat="1" x14ac:dyDescent="0.2"/>
    <row r="52" s="46" customFormat="1" x14ac:dyDescent="0.2"/>
    <row r="53" s="46" customFormat="1" x14ac:dyDescent="0.2"/>
    <row r="54" s="46" customFormat="1" x14ac:dyDescent="0.2"/>
    <row r="55" s="46" customFormat="1" x14ac:dyDescent="0.2"/>
    <row r="56" s="46" customFormat="1" x14ac:dyDescent="0.2"/>
    <row r="57" s="46" customFormat="1" x14ac:dyDescent="0.2"/>
    <row r="58" s="46" customFormat="1" x14ac:dyDescent="0.2"/>
    <row r="59" s="46" customFormat="1" x14ac:dyDescent="0.2"/>
    <row r="60" s="46" customFormat="1" x14ac:dyDescent="0.2"/>
    <row r="61" s="46" customFormat="1" x14ac:dyDescent="0.2"/>
    <row r="62" s="46" customFormat="1" x14ac:dyDescent="0.2"/>
    <row r="63" s="46" customFormat="1" x14ac:dyDescent="0.2"/>
  </sheetData>
  <sheetProtection algorithmName="SHA-512" hashValue="oqoGwSBElMU+YNZIlsWgA0dQrPmGvjftCFw79ZfOkKLPsQWn93O2Wnmpshl9+Ww35F8fONKnqqqWHUV/NvXV9A==" saltValue="QZzHU3xQDEQqjJgLwDfTYQ==" spinCount="100000" sheet="1" objects="1" scenarios="1"/>
  <mergeCells count="1">
    <mergeCell ref="B16:C16"/>
  </mergeCells>
  <hyperlinks>
    <hyperlink ref="C13" r:id="rId1" xr:uid="{F803906C-A72A-4675-B4DF-09DB56A9698B}"/>
    <hyperlink ref="D13" r:id="rId2" display="Download" xr:uid="{8085B11E-C8DE-480A-9E9B-38C0E801EA27}"/>
    <hyperlink ref="E13" r:id="rId3" xr:uid="{80606282-897E-4299-A5C2-EF0969F680F5}"/>
    <hyperlink ref="E12" r:id="rId4" xr:uid="{61FEC152-5085-418E-A9DF-11C0E498D58A}"/>
    <hyperlink ref="B16" r:id="rId5" xr:uid="{1B07FB0B-033E-43CE-8CBB-834D6B7C4D3E}"/>
    <hyperlink ref="C11" r:id="rId6" xr:uid="{7E927CFA-5BB1-48DB-8809-1C12754151F8}"/>
    <hyperlink ref="D11" r:id="rId7" xr:uid="{5863BFDA-7B18-4283-BD27-C13AA1DF5C83}"/>
    <hyperlink ref="E11" r:id="rId8" xr:uid="{BBC91B02-09C0-4F25-A022-05CD15329BFE}"/>
  </hyperlinks>
  <pageMargins left="0.511811024" right="0.511811024" top="0.78740157499999996" bottom="0.78740157499999996" header="0.31496062000000002" footer="0.31496062000000002"/>
  <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55CF2-AFB1-4ED3-80E4-3D6907C187AF}">
  <dimension ref="A1:XFC113"/>
  <sheetViews>
    <sheetView showGridLines="0" workbookViewId="0"/>
  </sheetViews>
  <sheetFormatPr defaultColWidth="0" defaultRowHeight="14.25" x14ac:dyDescent="0.2"/>
  <cols>
    <col min="1" max="1" width="8.7109375" style="46" customWidth="1"/>
    <col min="2" max="2" width="52.5703125" style="46" customWidth="1"/>
    <col min="3" max="3" width="54.140625" style="49" customWidth="1"/>
    <col min="4" max="4" width="27.140625" style="50" customWidth="1"/>
    <col min="5" max="16383" width="8.7109375" style="46" hidden="1"/>
    <col min="16384" max="16384" width="6.42578125" style="46" hidden="1" customWidth="1"/>
  </cols>
  <sheetData>
    <row r="1" spans="1:5" ht="14.1" customHeight="1" x14ac:dyDescent="0.2">
      <c r="A1" s="45"/>
      <c r="C1" s="46"/>
      <c r="D1" s="46"/>
    </row>
    <row r="2" spans="1:5" ht="14.1" customHeight="1" x14ac:dyDescent="0.2">
      <c r="A2" s="47"/>
      <c r="B2" s="48"/>
      <c r="C2" s="48"/>
      <c r="D2" s="48"/>
      <c r="E2" s="48"/>
    </row>
    <row r="3" spans="1:5" ht="14.45" customHeight="1" x14ac:dyDescent="0.2"/>
    <row r="4" spans="1:5" ht="14.45" customHeight="1" x14ac:dyDescent="0.2">
      <c r="C4" s="51"/>
      <c r="D4" s="51"/>
    </row>
    <row r="5" spans="1:5" ht="14.45" customHeight="1" x14ac:dyDescent="0.2"/>
    <row r="7" spans="1:5" x14ac:dyDescent="0.2">
      <c r="C7" s="46"/>
    </row>
    <row r="8" spans="1:5" ht="19.5" x14ac:dyDescent="0.25">
      <c r="B8" s="52" t="s">
        <v>10</v>
      </c>
      <c r="C8" s="46"/>
    </row>
    <row r="9" spans="1:5" ht="19.5" x14ac:dyDescent="0.25">
      <c r="B9" s="52"/>
      <c r="C9" s="46"/>
    </row>
    <row r="10" spans="1:5" ht="61.15" customHeight="1" x14ac:dyDescent="0.2">
      <c r="B10" s="416" t="s">
        <v>11</v>
      </c>
      <c r="C10" s="416"/>
    </row>
    <row r="11" spans="1:5" ht="13.9" customHeight="1" x14ac:dyDescent="0.2"/>
    <row r="12" spans="1:5" ht="15.75" thickBot="1" x14ac:dyDescent="0.3">
      <c r="B12" s="53" t="s">
        <v>12</v>
      </c>
      <c r="C12" s="307" t="s">
        <v>13</v>
      </c>
      <c r="D12" s="46"/>
    </row>
    <row r="13" spans="1:5" ht="15" hidden="1" thickTop="1" x14ac:dyDescent="0.2">
      <c r="B13" s="54"/>
      <c r="C13" s="54"/>
      <c r="D13" s="46"/>
    </row>
    <row r="14" spans="1:5" ht="16.5" thickTop="1" thickBot="1" x14ac:dyDescent="0.3">
      <c r="B14" s="53" t="s">
        <v>14</v>
      </c>
      <c r="C14" s="408" t="s">
        <v>14</v>
      </c>
      <c r="D14" s="46"/>
    </row>
    <row r="15" spans="1:5" ht="8.4499999999999993" customHeight="1" thickTop="1" x14ac:dyDescent="0.2">
      <c r="B15" s="54"/>
      <c r="C15" s="54"/>
      <c r="D15" s="46"/>
    </row>
    <row r="16" spans="1:5" ht="15.75" thickBot="1" x14ac:dyDescent="0.3">
      <c r="B16" s="53" t="s">
        <v>15</v>
      </c>
      <c r="C16" s="408" t="s">
        <v>16</v>
      </c>
      <c r="D16" s="46"/>
    </row>
    <row r="17" spans="2:4" ht="15.75" thickTop="1" x14ac:dyDescent="0.2">
      <c r="B17" s="55" t="s">
        <v>17</v>
      </c>
      <c r="C17" s="409" t="s">
        <v>18</v>
      </c>
      <c r="D17" s="46"/>
    </row>
    <row r="18" spans="2:4" ht="6" customHeight="1" x14ac:dyDescent="0.2">
      <c r="B18" s="54"/>
      <c r="C18" s="54"/>
      <c r="D18" s="46"/>
    </row>
    <row r="19" spans="2:4" ht="15.75" thickBot="1" x14ac:dyDescent="0.3">
      <c r="B19" s="53" t="s">
        <v>19</v>
      </c>
      <c r="C19" s="408" t="s">
        <v>19</v>
      </c>
      <c r="D19" s="46"/>
    </row>
    <row r="20" spans="2:4" ht="15.75" thickTop="1" x14ac:dyDescent="0.2">
      <c r="B20" s="56" t="s">
        <v>20</v>
      </c>
      <c r="C20" s="409" t="s">
        <v>18</v>
      </c>
      <c r="D20" s="46"/>
    </row>
    <row r="21" spans="2:4" ht="6.6" customHeight="1" x14ac:dyDescent="0.2">
      <c r="B21" s="54"/>
      <c r="C21" s="54"/>
      <c r="D21" s="46"/>
    </row>
    <row r="22" spans="2:4" ht="15.75" thickBot="1" x14ac:dyDescent="0.3">
      <c r="B22" s="57" t="s">
        <v>21</v>
      </c>
      <c r="C22" s="408" t="s">
        <v>21</v>
      </c>
      <c r="D22" s="46"/>
    </row>
    <row r="23" spans="2:4" ht="15.75" thickTop="1" x14ac:dyDescent="0.2">
      <c r="B23" s="58" t="s">
        <v>22</v>
      </c>
      <c r="C23" s="409" t="s">
        <v>18</v>
      </c>
      <c r="D23" s="46"/>
    </row>
    <row r="24" spans="2:4" hidden="1" x14ac:dyDescent="0.2">
      <c r="B24" s="59"/>
      <c r="C24" s="60"/>
      <c r="D24" s="46"/>
    </row>
    <row r="25" spans="2:4" ht="15.6" customHeight="1" x14ac:dyDescent="0.2">
      <c r="B25" s="61"/>
      <c r="C25" s="62"/>
      <c r="D25" s="46"/>
    </row>
    <row r="26" spans="2:4" x14ac:dyDescent="0.2">
      <c r="C26" s="46"/>
      <c r="D26" s="46"/>
    </row>
    <row r="27" spans="2:4" x14ac:dyDescent="0.2">
      <c r="C27" s="46"/>
      <c r="D27" s="46"/>
    </row>
    <row r="28" spans="2:4" x14ac:dyDescent="0.2">
      <c r="C28" s="46"/>
      <c r="D28" s="46"/>
    </row>
    <row r="29" spans="2:4" x14ac:dyDescent="0.2">
      <c r="C29" s="46"/>
      <c r="D29" s="46"/>
    </row>
    <row r="30" spans="2:4" x14ac:dyDescent="0.2">
      <c r="C30" s="46"/>
      <c r="D30" s="46"/>
    </row>
    <row r="31" spans="2:4" x14ac:dyDescent="0.2">
      <c r="C31" s="46"/>
      <c r="D31" s="46"/>
    </row>
    <row r="32" spans="2:4" x14ac:dyDescent="0.2">
      <c r="C32" s="46"/>
      <c r="D32" s="46"/>
    </row>
    <row r="33" s="46" customFormat="1" x14ac:dyDescent="0.2"/>
    <row r="34" s="46" customFormat="1" x14ac:dyDescent="0.2"/>
    <row r="35" s="46" customFormat="1" x14ac:dyDescent="0.2"/>
    <row r="36" s="46" customFormat="1" x14ac:dyDescent="0.2"/>
    <row r="37" s="46" customFormat="1" x14ac:dyDescent="0.2"/>
    <row r="38" s="46" customFormat="1" x14ac:dyDescent="0.2"/>
    <row r="39" s="46" customFormat="1" x14ac:dyDescent="0.2"/>
    <row r="40" s="46" customFormat="1" x14ac:dyDescent="0.2"/>
    <row r="41" s="46" customFormat="1" x14ac:dyDescent="0.2"/>
    <row r="42" s="46" customFormat="1" x14ac:dyDescent="0.2"/>
    <row r="43" s="46" customFormat="1" x14ac:dyDescent="0.2"/>
    <row r="44" s="46" customFormat="1" x14ac:dyDescent="0.2"/>
    <row r="45" s="46" customFormat="1" x14ac:dyDescent="0.2"/>
    <row r="46" s="46" customFormat="1" x14ac:dyDescent="0.2"/>
    <row r="47" s="46" customFormat="1" x14ac:dyDescent="0.2"/>
    <row r="48" s="46" customFormat="1" x14ac:dyDescent="0.2"/>
    <row r="49" s="46" customFormat="1" x14ac:dyDescent="0.2"/>
    <row r="50" s="46" customFormat="1" x14ac:dyDescent="0.2"/>
    <row r="51" s="46" customFormat="1" x14ac:dyDescent="0.2"/>
    <row r="52" s="46" customFormat="1" x14ac:dyDescent="0.2"/>
    <row r="53" s="46" customFormat="1" x14ac:dyDescent="0.2"/>
    <row r="54" s="46" customFormat="1" x14ac:dyDescent="0.2"/>
    <row r="55" s="46" customFormat="1" x14ac:dyDescent="0.2"/>
    <row r="56" s="46" customFormat="1" x14ac:dyDescent="0.2"/>
    <row r="57" s="46" customFormat="1" x14ac:dyDescent="0.2"/>
    <row r="58" s="46" customFormat="1" x14ac:dyDescent="0.2"/>
    <row r="59" s="46" customFormat="1" x14ac:dyDescent="0.2"/>
    <row r="60" s="46" customFormat="1" x14ac:dyDescent="0.2"/>
    <row r="61" s="46" customFormat="1" x14ac:dyDescent="0.2"/>
    <row r="62" s="46" customFormat="1" x14ac:dyDescent="0.2"/>
    <row r="63" s="46" customFormat="1" x14ac:dyDescent="0.2"/>
    <row r="64" s="46" customFormat="1" x14ac:dyDescent="0.2"/>
    <row r="65" s="46" customFormat="1" x14ac:dyDescent="0.2"/>
    <row r="66" s="46" customFormat="1" x14ac:dyDescent="0.2"/>
    <row r="67" s="46" customFormat="1" x14ac:dyDescent="0.2"/>
    <row r="68" s="46" customFormat="1" x14ac:dyDescent="0.2"/>
    <row r="69" s="46" customFormat="1" x14ac:dyDescent="0.2"/>
    <row r="70" s="46" customFormat="1" x14ac:dyDescent="0.2"/>
    <row r="71" s="46" customFormat="1" x14ac:dyDescent="0.2"/>
    <row r="72" s="46" customFormat="1" x14ac:dyDescent="0.2"/>
    <row r="73" s="46" customFormat="1" x14ac:dyDescent="0.2"/>
    <row r="74" s="46" customFormat="1" x14ac:dyDescent="0.2"/>
    <row r="75" s="46" customFormat="1" x14ac:dyDescent="0.2"/>
    <row r="76" s="46" customFormat="1" x14ac:dyDescent="0.2"/>
    <row r="77" s="46" customFormat="1" x14ac:dyDescent="0.2"/>
    <row r="78" s="46" customFormat="1" x14ac:dyDescent="0.2"/>
    <row r="79" s="46" customFormat="1" x14ac:dyDescent="0.2"/>
    <row r="80" s="46" customFormat="1" x14ac:dyDescent="0.2"/>
    <row r="81" s="46" customFormat="1" x14ac:dyDescent="0.2"/>
    <row r="82" s="46" customFormat="1" x14ac:dyDescent="0.2"/>
    <row r="83" s="46" customFormat="1" x14ac:dyDescent="0.2"/>
    <row r="84" s="46" customFormat="1" x14ac:dyDescent="0.2"/>
    <row r="85" s="46" customFormat="1" x14ac:dyDescent="0.2"/>
    <row r="86" s="46" customFormat="1" x14ac:dyDescent="0.2"/>
    <row r="87" s="46" customFormat="1" x14ac:dyDescent="0.2"/>
    <row r="88" s="46" customFormat="1" x14ac:dyDescent="0.2"/>
    <row r="89" s="46" customFormat="1" x14ac:dyDescent="0.2"/>
    <row r="90" s="46" customFormat="1" x14ac:dyDescent="0.2"/>
    <row r="91" s="46" customFormat="1" x14ac:dyDescent="0.2"/>
    <row r="92" s="46" customFormat="1" x14ac:dyDescent="0.2"/>
    <row r="93" s="46" customFormat="1" x14ac:dyDescent="0.2"/>
    <row r="94" s="46" customFormat="1" x14ac:dyDescent="0.2"/>
    <row r="95" s="46" customFormat="1" x14ac:dyDescent="0.2"/>
    <row r="96" s="46" customFormat="1" x14ac:dyDescent="0.2"/>
    <row r="97" s="46" customFormat="1" x14ac:dyDescent="0.2"/>
    <row r="98" s="46" customFormat="1" x14ac:dyDescent="0.2"/>
    <row r="99" s="46" customFormat="1" x14ac:dyDescent="0.2"/>
    <row r="100" s="46" customFormat="1" x14ac:dyDescent="0.2"/>
    <row r="101" s="46" customFormat="1" x14ac:dyDescent="0.2"/>
    <row r="102" s="46" customFormat="1" x14ac:dyDescent="0.2"/>
    <row r="103" s="46" customFormat="1" x14ac:dyDescent="0.2"/>
    <row r="104" s="46" customFormat="1" x14ac:dyDescent="0.2"/>
    <row r="105" s="46" customFormat="1" x14ac:dyDescent="0.2"/>
    <row r="106" s="46" customFormat="1" x14ac:dyDescent="0.2"/>
    <row r="107" s="46" customFormat="1" x14ac:dyDescent="0.2"/>
    <row r="108" s="46" customFormat="1" x14ac:dyDescent="0.2"/>
    <row r="109" s="46" customFormat="1" x14ac:dyDescent="0.2"/>
    <row r="110" s="46" customFormat="1" x14ac:dyDescent="0.2"/>
    <row r="111" s="46" customFormat="1" x14ac:dyDescent="0.2"/>
    <row r="112" s="46" customFormat="1" x14ac:dyDescent="0.2"/>
    <row r="113" s="46" customFormat="1" x14ac:dyDescent="0.2"/>
  </sheetData>
  <sheetProtection algorithmName="SHA-512" hashValue="o/PvXQkrhavIbPdR/s1ldzwHRC5sELLS6IZIQvHqhXeu46FiPGeJ1vz3nEuQfFJaqZjbfbXKx/6sWk/DxSUg5A==" saltValue="Tx/GZlzqtzBXUruj56JwUA==" spinCount="100000" sheet="1" objects="1" scenarios="1"/>
  <mergeCells count="1">
    <mergeCell ref="B10:C10"/>
  </mergeCells>
  <hyperlinks>
    <hyperlink ref="C16" location="'G - Governança'!A1" display="Governança " xr:uid="{025A1F61-30BB-45EF-AE2D-A28235552BAC}"/>
    <hyperlink ref="C17" location="'Dados Governança'!A1" display="Dados" xr:uid="{A4A47108-E234-420C-AF10-C6917B237E74}"/>
    <hyperlink ref="C19" location="Ambiental!A1" display="Ambiental" xr:uid="{53A92CFD-44C1-453E-9798-D75A8043C55E}"/>
    <hyperlink ref="C20" location="'Dados Ambientais'!A1" display="Dados" xr:uid="{E1A9B986-E61A-4A31-91D7-1AABA8DB7EA4}"/>
    <hyperlink ref="C22" location="Social!A1" display="Social" xr:uid="{4E0C9375-F25D-4CB5-BADE-932308690725}"/>
    <hyperlink ref="C23" location="'Dados Sociais'!A1" display="Dados" xr:uid="{B6A1CAB0-0EFF-4D3B-9E20-D6A3045A61A7}"/>
    <hyperlink ref="C14" location="'Temas Materiais'!A1" display="Temas Materiais" xr:uid="{89144731-2C80-4EB9-9FFD-66C61F0ECC76}"/>
    <hyperlink ref="C12" location="'Compromissos Públicos'!A1" display="Avanços" xr:uid="{A011BE7E-0366-4AE9-8876-B07F076D57C6}"/>
  </hyperlinks>
  <pageMargins left="0.511811024" right="0.511811024" top="0.78740157499999996" bottom="0.78740157499999996" header="0.31496062000000002" footer="0.31496062000000002"/>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82DF1-9166-44B4-8583-7C627C583068}">
  <dimension ref="A1:R29"/>
  <sheetViews>
    <sheetView showGridLines="0" showRowColHeaders="0" workbookViewId="0">
      <selection activeCell="D5" sqref="D5"/>
    </sheetView>
  </sheetViews>
  <sheetFormatPr defaultColWidth="0" defaultRowHeight="14.25" zeroHeight="1" x14ac:dyDescent="0.2"/>
  <cols>
    <col min="1" max="1" width="8.7109375" style="64" customWidth="1"/>
    <col min="2" max="2" width="19.5703125" style="82" customWidth="1"/>
    <col min="3" max="3" width="2.5703125" style="64" customWidth="1"/>
    <col min="4" max="4" width="42.42578125" style="64" customWidth="1"/>
    <col min="5" max="5" width="2.5703125" style="64" customWidth="1"/>
    <col min="6" max="6" width="24.85546875" style="103" customWidth="1"/>
    <col min="7" max="7" width="2.5703125" style="74" customWidth="1"/>
    <col min="8" max="8" width="25.5703125" style="75" customWidth="1"/>
    <col min="9" max="9" width="2.5703125" style="75" customWidth="1"/>
    <col min="10" max="10" width="25.5703125" style="75" customWidth="1"/>
    <col min="11" max="11" width="3.140625" style="75" customWidth="1"/>
    <col min="12" max="12" width="25.5703125" style="75" customWidth="1"/>
    <col min="13" max="13" width="2.5703125" style="75" customWidth="1"/>
    <col min="14" max="14" width="25.5703125" style="75" hidden="1" customWidth="1"/>
    <col min="15" max="15" width="8.7109375" style="75" hidden="1" customWidth="1"/>
    <col min="16" max="18" width="12.140625" style="75" hidden="1" customWidth="1"/>
    <col min="19" max="19" width="12.140625" style="64" hidden="1" customWidth="1"/>
    <col min="20" max="16384" width="12.140625" style="64" hidden="1"/>
  </cols>
  <sheetData>
    <row r="1" spans="1:18" ht="14.1" customHeight="1" x14ac:dyDescent="0.2">
      <c r="A1" s="45"/>
      <c r="B1" s="46"/>
      <c r="C1" s="46"/>
      <c r="D1" s="46"/>
      <c r="F1" s="74"/>
    </row>
    <row r="2" spans="1:18" ht="14.1" customHeight="1" x14ac:dyDescent="0.2">
      <c r="A2" s="47"/>
      <c r="B2" s="48"/>
      <c r="C2" s="48"/>
      <c r="D2" s="48"/>
      <c r="E2" s="48"/>
      <c r="F2" s="48"/>
      <c r="G2" s="48"/>
      <c r="H2" s="48"/>
      <c r="I2" s="48"/>
      <c r="J2" s="48"/>
      <c r="K2" s="48"/>
      <c r="L2" s="48"/>
      <c r="M2" s="48"/>
      <c r="N2" s="76"/>
      <c r="O2" s="76"/>
    </row>
    <row r="3" spans="1:18" ht="14.45" customHeight="1" x14ac:dyDescent="0.2">
      <c r="B3" s="64"/>
      <c r="F3" s="74"/>
    </row>
    <row r="4" spans="1:18" ht="14.45" customHeight="1" x14ac:dyDescent="0.2">
      <c r="B4" s="64"/>
      <c r="F4" s="74"/>
      <c r="J4" s="51"/>
      <c r="K4" s="51"/>
      <c r="L4" s="51"/>
      <c r="P4" s="51"/>
      <c r="Q4" s="51"/>
      <c r="R4" s="51"/>
    </row>
    <row r="5" spans="1:18" ht="14.45" customHeight="1" x14ac:dyDescent="0.2">
      <c r="B5" s="64"/>
      <c r="F5" s="74"/>
    </row>
    <row r="6" spans="1:18" x14ac:dyDescent="0.2">
      <c r="B6" s="64"/>
      <c r="F6" s="74"/>
    </row>
    <row r="7" spans="1:18" ht="14.1" customHeight="1" x14ac:dyDescent="0.2">
      <c r="B7" s="64"/>
      <c r="F7" s="74"/>
      <c r="N7" s="64"/>
    </row>
    <row r="8" spans="1:18" ht="19.5" x14ac:dyDescent="0.25">
      <c r="B8" s="417" t="s">
        <v>23</v>
      </c>
      <c r="C8" s="417"/>
      <c r="D8" s="417"/>
      <c r="E8" s="417"/>
      <c r="F8" s="417"/>
    </row>
    <row r="9" spans="1:18" ht="16.149999999999999" customHeight="1" x14ac:dyDescent="0.25">
      <c r="B9" s="77"/>
      <c r="C9" s="77"/>
      <c r="D9" s="77"/>
      <c r="E9" s="77"/>
      <c r="F9" s="78"/>
    </row>
    <row r="10" spans="1:18" ht="4.9000000000000004" customHeight="1" x14ac:dyDescent="0.2">
      <c r="B10" s="79"/>
      <c r="C10" s="79"/>
      <c r="F10" s="74"/>
    </row>
    <row r="11" spans="1:18" s="80" customFormat="1" ht="30" customHeight="1" x14ac:dyDescent="0.2">
      <c r="B11" s="81" t="s">
        <v>24</v>
      </c>
      <c r="C11" s="81"/>
      <c r="D11" s="81" t="s">
        <v>25</v>
      </c>
      <c r="E11" s="81"/>
      <c r="F11" s="81" t="s">
        <v>26</v>
      </c>
      <c r="G11" s="81"/>
      <c r="H11" s="81" t="s">
        <v>27</v>
      </c>
      <c r="I11" s="81"/>
      <c r="J11" s="81">
        <v>2023</v>
      </c>
      <c r="K11" s="81"/>
      <c r="L11" s="81">
        <v>2024</v>
      </c>
      <c r="M11" s="75"/>
      <c r="N11" s="81" t="s">
        <v>28</v>
      </c>
    </row>
    <row r="12" spans="1:18" ht="57.6" customHeight="1" x14ac:dyDescent="0.2">
      <c r="B12" s="418" t="s">
        <v>29</v>
      </c>
      <c r="C12" s="83"/>
      <c r="D12" s="84" t="s">
        <v>30</v>
      </c>
      <c r="E12" s="85"/>
      <c r="F12" s="85" t="s">
        <v>31</v>
      </c>
      <c r="G12" s="86"/>
      <c r="H12" s="85">
        <v>252.6</v>
      </c>
      <c r="I12" s="86"/>
      <c r="J12" s="87">
        <v>244.9</v>
      </c>
      <c r="K12" s="87"/>
      <c r="L12" s="87">
        <v>226.7</v>
      </c>
      <c r="O12" s="64"/>
      <c r="P12" s="64"/>
      <c r="Q12" s="64"/>
      <c r="R12" s="64"/>
    </row>
    <row r="13" spans="1:18" ht="39" customHeight="1" x14ac:dyDescent="0.2">
      <c r="B13" s="418"/>
      <c r="C13" s="83"/>
      <c r="D13" s="84" t="s">
        <v>32</v>
      </c>
      <c r="E13" s="85"/>
      <c r="F13" s="85" t="s">
        <v>33</v>
      </c>
      <c r="G13" s="86"/>
      <c r="H13" s="86"/>
      <c r="I13" s="86"/>
      <c r="J13" s="87">
        <v>95.5</v>
      </c>
      <c r="K13" s="87"/>
      <c r="L13" s="87">
        <v>98.6</v>
      </c>
      <c r="O13" s="64"/>
      <c r="P13" s="64"/>
      <c r="Q13" s="64"/>
      <c r="R13" s="64"/>
    </row>
    <row r="14" spans="1:18" ht="31.9" customHeight="1" x14ac:dyDescent="0.2">
      <c r="B14" s="418"/>
      <c r="C14" s="83"/>
      <c r="D14" s="84" t="s">
        <v>34</v>
      </c>
      <c r="E14" s="85"/>
      <c r="F14" s="85"/>
      <c r="G14" s="86"/>
      <c r="H14" s="86"/>
      <c r="I14" s="86"/>
      <c r="J14" s="87"/>
      <c r="K14" s="87"/>
      <c r="L14" s="87"/>
      <c r="O14" s="64"/>
      <c r="P14" s="64"/>
      <c r="Q14" s="64"/>
      <c r="R14" s="64"/>
    </row>
    <row r="15" spans="1:18" ht="22.15" customHeight="1" x14ac:dyDescent="0.2">
      <c r="B15" s="419"/>
      <c r="C15" s="88"/>
      <c r="D15" s="89" t="s">
        <v>35</v>
      </c>
      <c r="E15" s="90"/>
      <c r="F15" s="90"/>
      <c r="G15" s="91"/>
      <c r="H15" s="91"/>
      <c r="I15" s="91"/>
      <c r="J15" s="92"/>
      <c r="K15" s="92"/>
      <c r="L15" s="92"/>
      <c r="M15" s="92"/>
      <c r="O15" s="64"/>
      <c r="P15" s="64"/>
      <c r="Q15" s="64"/>
      <c r="R15" s="64"/>
    </row>
    <row r="16" spans="1:18" ht="57" customHeight="1" x14ac:dyDescent="0.2">
      <c r="B16" s="420" t="s">
        <v>36</v>
      </c>
      <c r="C16" s="422"/>
      <c r="D16" s="93" t="s">
        <v>37</v>
      </c>
      <c r="E16" s="423"/>
      <c r="F16" s="94" t="s">
        <v>38</v>
      </c>
      <c r="G16" s="423"/>
      <c r="H16" s="95"/>
      <c r="I16" s="95"/>
      <c r="J16" s="87">
        <v>1.97</v>
      </c>
      <c r="K16" s="87"/>
      <c r="L16" s="87">
        <v>2.2599999999999998</v>
      </c>
      <c r="M16" s="95"/>
      <c r="O16" s="64"/>
      <c r="P16" s="64"/>
      <c r="Q16" s="64"/>
      <c r="R16" s="64"/>
    </row>
    <row r="17" spans="1:18" ht="59.25" customHeight="1" x14ac:dyDescent="0.2">
      <c r="B17" s="421"/>
      <c r="C17" s="418"/>
      <c r="D17" s="96" t="s">
        <v>39</v>
      </c>
      <c r="E17" s="424"/>
      <c r="F17" s="85" t="s">
        <v>40</v>
      </c>
      <c r="G17" s="424"/>
      <c r="H17" s="86"/>
      <c r="I17" s="86"/>
      <c r="J17" s="87">
        <v>22.1</v>
      </c>
      <c r="K17" s="87"/>
      <c r="L17" s="87">
        <v>20.64</v>
      </c>
      <c r="O17" s="64"/>
      <c r="P17" s="64"/>
      <c r="Q17" s="64"/>
      <c r="R17" s="64"/>
    </row>
    <row r="18" spans="1:18" ht="33.75" x14ac:dyDescent="0.2">
      <c r="B18" s="422" t="s">
        <v>41</v>
      </c>
      <c r="C18" s="422"/>
      <c r="D18" s="93" t="s">
        <v>42</v>
      </c>
      <c r="E18" s="93"/>
      <c r="F18" s="93" t="s">
        <v>43</v>
      </c>
      <c r="G18" s="93"/>
      <c r="H18" s="93" t="s">
        <v>44</v>
      </c>
      <c r="I18" s="93"/>
      <c r="J18" s="97">
        <v>0</v>
      </c>
      <c r="K18" s="97"/>
      <c r="L18" s="97">
        <v>3</v>
      </c>
      <c r="O18" s="64"/>
      <c r="P18" s="64"/>
      <c r="Q18" s="64"/>
      <c r="R18" s="64"/>
    </row>
    <row r="19" spans="1:18" ht="66" x14ac:dyDescent="0.2">
      <c r="B19" s="419"/>
      <c r="C19" s="418"/>
      <c r="D19" s="96" t="s">
        <v>45</v>
      </c>
      <c r="E19" s="96"/>
      <c r="F19" s="96" t="s">
        <v>46</v>
      </c>
      <c r="G19" s="96"/>
      <c r="H19" s="96"/>
      <c r="I19" s="96"/>
      <c r="J19" s="96" t="s">
        <v>47</v>
      </c>
      <c r="K19" s="96"/>
      <c r="L19" s="96" t="s">
        <v>48</v>
      </c>
      <c r="O19" s="64"/>
      <c r="P19" s="64"/>
      <c r="Q19" s="64"/>
      <c r="R19" s="64"/>
    </row>
    <row r="20" spans="1:18" s="97" customFormat="1" x14ac:dyDescent="0.2">
      <c r="A20" s="64"/>
      <c r="B20" s="422" t="s">
        <v>49</v>
      </c>
      <c r="D20" s="97" t="s">
        <v>50</v>
      </c>
      <c r="F20" s="94" t="s">
        <v>51</v>
      </c>
      <c r="J20" s="98">
        <v>0.17299999999999999</v>
      </c>
      <c r="L20" s="98">
        <v>0.17599999999999999</v>
      </c>
    </row>
    <row r="21" spans="1:18" x14ac:dyDescent="0.2">
      <c r="B21" s="419"/>
      <c r="C21" s="88"/>
      <c r="D21" s="99" t="s">
        <v>52</v>
      </c>
      <c r="E21" s="99"/>
      <c r="F21" s="90" t="s">
        <v>53</v>
      </c>
      <c r="G21" s="99"/>
      <c r="H21" s="99"/>
      <c r="I21" s="99"/>
      <c r="J21" s="100">
        <v>0.246</v>
      </c>
      <c r="K21" s="99"/>
      <c r="L21" s="100">
        <v>0.22900000000000001</v>
      </c>
      <c r="O21" s="64"/>
      <c r="P21" s="64"/>
      <c r="Q21" s="64"/>
      <c r="R21" s="64"/>
    </row>
    <row r="22" spans="1:18" x14ac:dyDescent="0.2">
      <c r="C22" s="83"/>
      <c r="D22" s="87"/>
      <c r="E22" s="87"/>
      <c r="F22" s="85"/>
      <c r="G22" s="87"/>
      <c r="H22" s="87"/>
      <c r="I22" s="87"/>
      <c r="J22" s="101"/>
      <c r="K22" s="87"/>
      <c r="L22" s="101"/>
      <c r="O22" s="64"/>
      <c r="P22" s="64"/>
      <c r="Q22" s="64"/>
      <c r="R22" s="64"/>
    </row>
    <row r="23" spans="1:18" x14ac:dyDescent="0.2">
      <c r="B23" s="87" t="s">
        <v>54</v>
      </c>
      <c r="C23" s="102"/>
      <c r="D23" s="87"/>
      <c r="E23" s="87"/>
      <c r="F23" s="87"/>
      <c r="G23" s="87"/>
      <c r="H23" s="87"/>
      <c r="I23" s="87"/>
      <c r="J23" s="101"/>
      <c r="K23" s="87"/>
      <c r="L23" s="101"/>
      <c r="O23" s="64"/>
      <c r="P23" s="64"/>
      <c r="Q23" s="64"/>
      <c r="R23" s="64"/>
    </row>
    <row r="24" spans="1:18" x14ac:dyDescent="0.2">
      <c r="B24" s="425" t="s">
        <v>55</v>
      </c>
      <c r="C24" s="425"/>
      <c r="D24" s="425"/>
      <c r="E24" s="425"/>
      <c r="F24" s="425"/>
      <c r="G24" s="425"/>
      <c r="H24" s="425"/>
      <c r="I24" s="87"/>
      <c r="J24" s="101"/>
      <c r="K24" s="87"/>
      <c r="L24" s="101"/>
      <c r="O24" s="64"/>
      <c r="P24" s="64"/>
      <c r="Q24" s="64"/>
      <c r="R24" s="64"/>
    </row>
    <row r="25" spans="1:18" ht="22.9" customHeight="1" x14ac:dyDescent="0.2">
      <c r="B25" s="425" t="s">
        <v>56</v>
      </c>
      <c r="C25" s="425"/>
      <c r="D25" s="425"/>
      <c r="E25" s="425"/>
      <c r="F25" s="425"/>
      <c r="G25" s="425"/>
      <c r="H25" s="425"/>
      <c r="I25" s="87"/>
      <c r="J25" s="101"/>
      <c r="K25" s="87"/>
      <c r="L25" s="101"/>
      <c r="O25" s="64"/>
      <c r="P25" s="64"/>
      <c r="Q25" s="64"/>
      <c r="R25" s="64"/>
    </row>
    <row r="26" spans="1:18" ht="20.45" customHeight="1" x14ac:dyDescent="0.2">
      <c r="B26" s="425" t="s">
        <v>57</v>
      </c>
      <c r="C26" s="425"/>
      <c r="D26" s="425"/>
      <c r="E26" s="425"/>
      <c r="F26" s="425"/>
      <c r="G26" s="425"/>
      <c r="H26" s="425"/>
      <c r="I26" s="87"/>
      <c r="J26" s="101"/>
      <c r="K26" s="87"/>
      <c r="L26" s="101"/>
      <c r="O26" s="64"/>
      <c r="P26" s="64"/>
      <c r="Q26" s="64"/>
      <c r="R26" s="64"/>
    </row>
    <row r="27" spans="1:18" ht="15" customHeight="1" x14ac:dyDescent="0.2">
      <c r="B27" s="425" t="s">
        <v>58</v>
      </c>
      <c r="C27" s="425"/>
      <c r="D27" s="425"/>
      <c r="E27" s="425"/>
      <c r="F27" s="425"/>
      <c r="G27" s="425"/>
      <c r="H27" s="425"/>
      <c r="I27" s="87"/>
      <c r="J27" s="101"/>
      <c r="K27" s="87"/>
      <c r="L27" s="101"/>
      <c r="O27" s="64"/>
      <c r="P27" s="64"/>
      <c r="Q27" s="64"/>
      <c r="R27" s="64"/>
    </row>
    <row r="28" spans="1:18" x14ac:dyDescent="0.2">
      <c r="B28" s="425"/>
      <c r="C28" s="425"/>
      <c r="D28" s="425"/>
      <c r="E28" s="425"/>
      <c r="F28" s="425"/>
      <c r="G28" s="425"/>
      <c r="H28" s="425"/>
    </row>
    <row r="29" spans="1:18" ht="13.9" hidden="1" customHeight="1" x14ac:dyDescent="0.2">
      <c r="B29" s="82" t="s">
        <v>59</v>
      </c>
    </row>
  </sheetData>
  <sheetProtection algorithmName="SHA-512" hashValue="TTzPIjRO9gGjIsWggONDIBdEUpABIUpKU5Y2EPeCHzOBYdfrGS4rwq78aTDMmYXJQVU05AXV+juVtc1nZ8hwmQ==" saltValue="tUWo931cd5GFDrr6/sm43Q==" spinCount="100000" sheet="1" objects="1" scenarios="1"/>
  <mergeCells count="14">
    <mergeCell ref="B25:H25"/>
    <mergeCell ref="B28:H28"/>
    <mergeCell ref="B26:H26"/>
    <mergeCell ref="B27:H27"/>
    <mergeCell ref="G16:G17"/>
    <mergeCell ref="B20:B21"/>
    <mergeCell ref="B18:B19"/>
    <mergeCell ref="C18:C19"/>
    <mergeCell ref="B24:H24"/>
    <mergeCell ref="B8:F8"/>
    <mergeCell ref="B12:B15"/>
    <mergeCell ref="B16:B17"/>
    <mergeCell ref="C16:C17"/>
    <mergeCell ref="E16:E17"/>
  </mergeCells>
  <pageMargins left="0.511811024" right="0.511811024" top="0.78740157499999996" bottom="0.78740157499999996" header="0.31496062000000002" footer="0.31496062000000002"/>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3C93C-FB1B-4A10-9917-914CAB39DE71}">
  <dimension ref="A1:L43"/>
  <sheetViews>
    <sheetView showGridLines="0" showRowColHeaders="0" tabSelected="1" topLeftCell="A38" workbookViewId="0">
      <selection activeCell="D49" sqref="D49"/>
    </sheetView>
  </sheetViews>
  <sheetFormatPr defaultColWidth="0" defaultRowHeight="14.25" x14ac:dyDescent="0.2"/>
  <cols>
    <col min="1" max="1" width="3.28515625" style="46" customWidth="1"/>
    <col min="2" max="2" width="28.140625" style="46" customWidth="1"/>
    <col min="3" max="3" width="54.7109375" style="46" customWidth="1"/>
    <col min="4" max="4" width="70.5703125" style="49" customWidth="1"/>
    <col min="5" max="5" width="35.42578125" style="50" customWidth="1"/>
    <col min="6" max="6" width="8.7109375" style="46"/>
    <col min="7" max="7" width="8.7109375" style="46" hidden="1" customWidth="1"/>
    <col min="8" max="8" width="8.85546875" style="46" hidden="1" customWidth="1"/>
    <col min="9" max="9" width="8.7109375" style="46" hidden="1" customWidth="1"/>
    <col min="10" max="10" width="8.85546875" style="46" hidden="1" customWidth="1"/>
    <col min="11" max="11" width="8.7109375" style="46" hidden="1" customWidth="1"/>
    <col min="12" max="16384" width="8.7109375" style="46" hidden="1"/>
  </cols>
  <sheetData>
    <row r="1" spans="1:12" ht="14.1" customHeight="1" x14ac:dyDescent="0.2">
      <c r="A1" s="45"/>
      <c r="D1" s="46"/>
      <c r="E1" s="46"/>
      <c r="F1" s="64"/>
      <c r="G1" s="74"/>
      <c r="H1" s="74"/>
      <c r="I1" s="75"/>
      <c r="J1" s="75"/>
      <c r="K1" s="75"/>
      <c r="L1" s="75"/>
    </row>
    <row r="2" spans="1:12" ht="14.1" customHeight="1" x14ac:dyDescent="0.2">
      <c r="A2" s="47"/>
      <c r="B2" s="48"/>
      <c r="C2" s="48"/>
      <c r="D2" s="48"/>
      <c r="E2" s="48"/>
      <c r="F2" s="48"/>
      <c r="G2" s="48"/>
      <c r="H2" s="48"/>
      <c r="I2" s="48"/>
      <c r="J2" s="48"/>
      <c r="K2" s="48"/>
      <c r="L2" s="48"/>
    </row>
    <row r="3" spans="1:12" ht="14.45" customHeight="1" x14ac:dyDescent="0.2"/>
    <row r="4" spans="1:12" ht="14.45" customHeight="1" x14ac:dyDescent="0.2">
      <c r="E4" s="51"/>
    </row>
    <row r="5" spans="1:12" ht="14.45" customHeight="1" x14ac:dyDescent="0.2"/>
    <row r="8" spans="1:12" ht="19.5" x14ac:dyDescent="0.25">
      <c r="B8" s="52" t="s">
        <v>14</v>
      </c>
      <c r="C8" s="52"/>
    </row>
    <row r="9" spans="1:12" ht="12" customHeight="1" x14ac:dyDescent="0.2"/>
    <row r="10" spans="1:12" ht="12" customHeight="1" x14ac:dyDescent="0.2"/>
    <row r="11" spans="1:12" ht="15" x14ac:dyDescent="0.2">
      <c r="B11" s="104" t="s">
        <v>60</v>
      </c>
      <c r="C11" s="104"/>
      <c r="D11" s="105"/>
      <c r="E11" s="106"/>
    </row>
    <row r="13" spans="1:12" ht="15" thickBot="1" x14ac:dyDescent="0.25">
      <c r="B13" s="107" t="s">
        <v>61</v>
      </c>
      <c r="C13" s="107"/>
      <c r="D13" s="107"/>
      <c r="E13" s="108"/>
    </row>
    <row r="14" spans="1:12" ht="322.89999999999998" customHeight="1" thickTop="1" x14ac:dyDescent="0.2">
      <c r="B14" s="109" t="s">
        <v>62</v>
      </c>
      <c r="C14" s="110" t="s">
        <v>63</v>
      </c>
      <c r="D14" s="426" t="s">
        <v>64</v>
      </c>
      <c r="E14" s="426"/>
    </row>
    <row r="15" spans="1:12" x14ac:dyDescent="0.2">
      <c r="B15" s="111"/>
      <c r="C15" s="111"/>
      <c r="D15" s="112"/>
      <c r="E15" s="113"/>
    </row>
    <row r="16" spans="1:12" ht="27.6" customHeight="1" thickBot="1" x14ac:dyDescent="0.25">
      <c r="B16" s="107" t="s">
        <v>65</v>
      </c>
      <c r="C16" s="107"/>
      <c r="D16" s="107" t="s">
        <v>66</v>
      </c>
      <c r="E16" s="108"/>
    </row>
    <row r="17" spans="2:5" ht="262.89999999999998" customHeight="1" thickTop="1" x14ac:dyDescent="0.2">
      <c r="B17" s="109" t="s">
        <v>62</v>
      </c>
      <c r="C17" s="110" t="s">
        <v>67</v>
      </c>
      <c r="D17" s="426" t="s">
        <v>68</v>
      </c>
      <c r="E17" s="426"/>
    </row>
    <row r="18" spans="2:5" x14ac:dyDescent="0.2">
      <c r="B18" s="46" t="s">
        <v>66</v>
      </c>
      <c r="D18" s="49" t="s">
        <v>66</v>
      </c>
    </row>
    <row r="19" spans="2:5" ht="15" thickBot="1" x14ac:dyDescent="0.25">
      <c r="B19" s="107" t="s">
        <v>69</v>
      </c>
      <c r="C19" s="107"/>
      <c r="D19" s="107" t="s">
        <v>66</v>
      </c>
      <c r="E19" s="108"/>
    </row>
    <row r="20" spans="2:5" ht="237" customHeight="1" thickTop="1" thickBot="1" x14ac:dyDescent="0.25">
      <c r="B20" s="110" t="s">
        <v>62</v>
      </c>
      <c r="C20" s="110" t="s">
        <v>70</v>
      </c>
      <c r="D20" s="426" t="s">
        <v>71</v>
      </c>
      <c r="E20" s="426"/>
    </row>
    <row r="21" spans="2:5" ht="40.9" customHeight="1" thickTop="1" x14ac:dyDescent="0.2">
      <c r="B21" s="110"/>
      <c r="C21" s="110"/>
      <c r="D21" s="110"/>
      <c r="E21" s="110"/>
    </row>
    <row r="22" spans="2:5" ht="15" x14ac:dyDescent="0.2">
      <c r="B22" s="104" t="s">
        <v>72</v>
      </c>
      <c r="C22" s="104"/>
      <c r="D22" s="105" t="s">
        <v>66</v>
      </c>
      <c r="E22" s="106"/>
    </row>
    <row r="23" spans="2:5" ht="15" x14ac:dyDescent="0.2">
      <c r="B23" s="114"/>
      <c r="C23" s="114"/>
      <c r="D23" s="115"/>
      <c r="E23" s="116"/>
    </row>
    <row r="24" spans="2:5" ht="15" thickBot="1" x14ac:dyDescent="0.25">
      <c r="B24" s="107" t="s">
        <v>73</v>
      </c>
      <c r="C24" s="107"/>
      <c r="D24" s="107" t="s">
        <v>66</v>
      </c>
      <c r="E24" s="108"/>
    </row>
    <row r="25" spans="2:5" ht="279" customHeight="1" thickTop="1" x14ac:dyDescent="0.2">
      <c r="B25" s="110" t="s">
        <v>74</v>
      </c>
      <c r="C25" s="117" t="s">
        <v>75</v>
      </c>
      <c r="D25" s="426" t="s">
        <v>76</v>
      </c>
      <c r="E25" s="426"/>
    </row>
    <row r="26" spans="2:5" x14ac:dyDescent="0.2">
      <c r="B26" s="46" t="s">
        <v>66</v>
      </c>
      <c r="D26" s="49" t="s">
        <v>66</v>
      </c>
    </row>
    <row r="27" spans="2:5" ht="15" thickBot="1" x14ac:dyDescent="0.25">
      <c r="B27" s="107" t="s">
        <v>49</v>
      </c>
      <c r="C27" s="107"/>
      <c r="D27" s="107" t="s">
        <v>66</v>
      </c>
      <c r="E27" s="108"/>
    </row>
    <row r="28" spans="2:5" ht="253.9" customHeight="1" thickTop="1" x14ac:dyDescent="0.2">
      <c r="B28" s="110" t="s">
        <v>49</v>
      </c>
      <c r="C28" s="110" t="s">
        <v>77</v>
      </c>
      <c r="D28" s="426" t="s">
        <v>78</v>
      </c>
      <c r="E28" s="426"/>
    </row>
    <row r="29" spans="2:5" x14ac:dyDescent="0.2">
      <c r="B29" s="46" t="s">
        <v>66</v>
      </c>
      <c r="D29" s="49" t="s">
        <v>66</v>
      </c>
    </row>
    <row r="30" spans="2:5" ht="15" thickBot="1" x14ac:dyDescent="0.25">
      <c r="B30" s="107" t="s">
        <v>79</v>
      </c>
      <c r="C30" s="107"/>
      <c r="D30" s="107"/>
      <c r="E30" s="108"/>
    </row>
    <row r="31" spans="2:5" ht="277.89999999999998" customHeight="1" thickTop="1" thickBot="1" x14ac:dyDescent="0.25">
      <c r="B31" s="110" t="s">
        <v>80</v>
      </c>
      <c r="C31" s="110" t="s">
        <v>81</v>
      </c>
      <c r="D31" s="426" t="s">
        <v>82</v>
      </c>
      <c r="E31" s="426"/>
    </row>
    <row r="32" spans="2:5" ht="31.15" customHeight="1" thickTop="1" x14ac:dyDescent="0.2">
      <c r="B32" s="110"/>
      <c r="C32" s="110"/>
      <c r="D32" s="110"/>
      <c r="E32" s="110"/>
    </row>
    <row r="33" spans="2:6" ht="36.6" customHeight="1" x14ac:dyDescent="0.2">
      <c r="B33" s="104" t="s">
        <v>15</v>
      </c>
      <c r="C33" s="104"/>
      <c r="D33" s="104" t="s">
        <v>66</v>
      </c>
      <c r="E33" s="104"/>
    </row>
    <row r="34" spans="2:6" ht="15" x14ac:dyDescent="0.2">
      <c r="B34" s="114"/>
      <c r="C34" s="114"/>
      <c r="D34" s="115"/>
      <c r="E34" s="116"/>
    </row>
    <row r="35" spans="2:6" ht="15" thickBot="1" x14ac:dyDescent="0.25">
      <c r="B35" s="107" t="s">
        <v>83</v>
      </c>
      <c r="C35" s="107"/>
      <c r="D35" s="107" t="s">
        <v>66</v>
      </c>
      <c r="E35" s="108"/>
    </row>
    <row r="36" spans="2:6" ht="232.15" customHeight="1" thickTop="1" thickBot="1" x14ac:dyDescent="0.25">
      <c r="B36" s="110" t="s">
        <v>74</v>
      </c>
      <c r="C36" s="110" t="s">
        <v>84</v>
      </c>
      <c r="D36" s="426" t="s">
        <v>85</v>
      </c>
      <c r="E36" s="426"/>
    </row>
    <row r="37" spans="2:6" ht="15" thickTop="1" x14ac:dyDescent="0.2">
      <c r="B37" s="110"/>
      <c r="C37" s="110"/>
      <c r="D37" s="110"/>
      <c r="E37" s="110"/>
    </row>
    <row r="38" spans="2:6" ht="27" customHeight="1" x14ac:dyDescent="0.2">
      <c r="B38" s="410" t="s">
        <v>86</v>
      </c>
      <c r="C38" s="104"/>
      <c r="D38" s="104" t="s">
        <v>66</v>
      </c>
      <c r="E38" s="104"/>
    </row>
    <row r="39" spans="2:6" ht="15" x14ac:dyDescent="0.2">
      <c r="B39" s="114"/>
      <c r="C39" s="114"/>
      <c r="D39" s="115"/>
      <c r="E39" s="116"/>
    </row>
    <row r="40" spans="2:6" ht="13.9" customHeight="1" thickBot="1" x14ac:dyDescent="0.25">
      <c r="B40" s="107" t="s">
        <v>87</v>
      </c>
      <c r="C40" s="107"/>
      <c r="D40" s="107" t="s">
        <v>66</v>
      </c>
      <c r="E40" s="108"/>
    </row>
    <row r="41" spans="2:6" ht="235.9" customHeight="1" thickTop="1" x14ac:dyDescent="0.2">
      <c r="B41" s="110" t="s">
        <v>74</v>
      </c>
      <c r="C41" s="110" t="s">
        <v>88</v>
      </c>
      <c r="D41" s="426" t="s">
        <v>968</v>
      </c>
      <c r="E41" s="426"/>
    </row>
    <row r="42" spans="2:6" ht="4.9000000000000004" customHeight="1" thickBot="1" x14ac:dyDescent="0.25">
      <c r="D42" s="46"/>
      <c r="E42" s="46"/>
    </row>
    <row r="43" spans="2:6" ht="15" thickTop="1" x14ac:dyDescent="0.2">
      <c r="B43" s="110"/>
      <c r="C43" s="110"/>
      <c r="D43" s="110"/>
      <c r="E43" s="110"/>
      <c r="F43" s="110"/>
    </row>
  </sheetData>
  <sheetProtection algorithmName="SHA-512" hashValue="6IWJdyWqHsmw84iUjhrrprKTmdO7ugNnPW1OkKIkqAZPq3mVODPNV66cy2ozwR9NH1HDdB/7zOmcz5Lrc95vsg==" saltValue="/9Z+7QEoLKyfCsXzdzbNRQ==" spinCount="100000" sheet="1" formatCells="0" formatColumns="0" formatRows="0" insertColumns="0" insertRows="0" insertHyperlinks="0" deleteColumns="0" deleteRows="0" sort="0" autoFilter="0" pivotTables="0"/>
  <mergeCells count="8">
    <mergeCell ref="D14:E14"/>
    <mergeCell ref="D17:E17"/>
    <mergeCell ref="D20:E20"/>
    <mergeCell ref="D41:E41"/>
    <mergeCell ref="D36:E36"/>
    <mergeCell ref="D25:E25"/>
    <mergeCell ref="D28:E28"/>
    <mergeCell ref="D31:E31"/>
  </mergeCells>
  <pageMargins left="0.511811024" right="0.511811024" top="0.78740157499999996" bottom="0.78740157499999996" header="0.31496062000000002" footer="0.31496062000000002"/>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A39EB-794A-424D-87D0-F408B3871AF0}">
  <dimension ref="A1:XFC58"/>
  <sheetViews>
    <sheetView showGridLines="0" showRowColHeaders="0" topLeftCell="A58" workbookViewId="0"/>
  </sheetViews>
  <sheetFormatPr defaultColWidth="8.7109375" defaultRowHeight="14.25" x14ac:dyDescent="0.2"/>
  <cols>
    <col min="1" max="1" width="8.7109375" style="46"/>
    <col min="2" max="2" width="30.5703125" style="46" customWidth="1"/>
    <col min="3" max="3" width="70.5703125" style="46" customWidth="1"/>
    <col min="4" max="4" width="36.140625" style="46" customWidth="1"/>
    <col min="5" max="5" width="8.7109375" style="46"/>
    <col min="6" max="6" width="8.7109375" style="46" hidden="1" customWidth="1"/>
    <col min="7" max="7" width="8.85546875" style="46" hidden="1" customWidth="1"/>
    <col min="8" max="8" width="8.7109375" style="46" hidden="1" customWidth="1"/>
    <col min="9" max="9" width="8.85546875" style="46" hidden="1" customWidth="1"/>
    <col min="10" max="16383" width="0" style="46" hidden="1" customWidth="1"/>
    <col min="16384" max="16384" width="4.85546875" style="46" hidden="1" customWidth="1"/>
  </cols>
  <sheetData>
    <row r="1" spans="1:5" ht="14.1" customHeight="1" x14ac:dyDescent="0.2">
      <c r="A1" s="45"/>
      <c r="D1" s="50"/>
    </row>
    <row r="2" spans="1:5" ht="14.1" customHeight="1" x14ac:dyDescent="0.2">
      <c r="A2" s="47"/>
      <c r="B2" s="48"/>
      <c r="C2" s="48"/>
      <c r="D2" s="48"/>
      <c r="E2" s="48"/>
    </row>
    <row r="3" spans="1:5" ht="14.45" customHeight="1" x14ac:dyDescent="0.2">
      <c r="C3" s="49"/>
      <c r="D3" s="50"/>
    </row>
    <row r="4" spans="1:5" ht="14.45" customHeight="1" x14ac:dyDescent="0.2">
      <c r="C4" s="49"/>
      <c r="D4" s="51"/>
    </row>
    <row r="5" spans="1:5" ht="14.45" customHeight="1" x14ac:dyDescent="0.2">
      <c r="C5" s="49"/>
      <c r="D5" s="50"/>
    </row>
    <row r="6" spans="1:5" x14ac:dyDescent="0.2">
      <c r="C6" s="49"/>
      <c r="D6" s="50"/>
    </row>
    <row r="7" spans="1:5" x14ac:dyDescent="0.2">
      <c r="C7" s="49"/>
      <c r="D7" s="50"/>
    </row>
    <row r="8" spans="1:5" ht="19.5" x14ac:dyDescent="0.25">
      <c r="B8" s="52" t="s">
        <v>19</v>
      </c>
      <c r="C8" s="49"/>
      <c r="D8" s="50"/>
    </row>
    <row r="9" spans="1:5" ht="19.5" x14ac:dyDescent="0.25">
      <c r="B9" s="65"/>
      <c r="C9" s="49"/>
      <c r="D9" s="50"/>
    </row>
    <row r="10" spans="1:5" ht="12" customHeight="1" thickBot="1" x14ac:dyDescent="0.25">
      <c r="B10" s="118" t="s">
        <v>89</v>
      </c>
      <c r="C10" s="118" t="s">
        <v>90</v>
      </c>
      <c r="D10" s="119" t="s">
        <v>91</v>
      </c>
    </row>
    <row r="11" spans="1:5" ht="12" customHeight="1" thickTop="1" x14ac:dyDescent="0.2">
      <c r="B11" s="120"/>
      <c r="C11" s="120"/>
      <c r="D11" s="121"/>
    </row>
    <row r="12" spans="1:5" ht="12" customHeight="1" x14ac:dyDescent="0.2">
      <c r="B12" s="122" t="s">
        <v>92</v>
      </c>
      <c r="C12" s="122" t="s">
        <v>93</v>
      </c>
      <c r="D12" s="10" t="s">
        <v>20</v>
      </c>
    </row>
    <row r="13" spans="1:5" ht="20.100000000000001" customHeight="1" x14ac:dyDescent="0.2">
      <c r="B13" s="122" t="s">
        <v>94</v>
      </c>
      <c r="C13" s="122" t="s">
        <v>95</v>
      </c>
      <c r="D13" s="10" t="s">
        <v>20</v>
      </c>
    </row>
    <row r="14" spans="1:5" ht="20.100000000000001" customHeight="1" x14ac:dyDescent="0.2">
      <c r="B14" s="122" t="s">
        <v>96</v>
      </c>
      <c r="C14" s="122" t="s">
        <v>97</v>
      </c>
      <c r="D14" s="10" t="s">
        <v>20</v>
      </c>
    </row>
    <row r="15" spans="1:5" ht="20.100000000000001" customHeight="1" x14ac:dyDescent="0.2">
      <c r="B15" s="122" t="s">
        <v>98</v>
      </c>
      <c r="C15" s="122" t="s">
        <v>99</v>
      </c>
      <c r="D15" s="10" t="s">
        <v>20</v>
      </c>
    </row>
    <row r="16" spans="1:5" ht="20.100000000000001" customHeight="1" x14ac:dyDescent="0.2">
      <c r="B16" s="122" t="s">
        <v>100</v>
      </c>
      <c r="C16" s="122" t="s">
        <v>101</v>
      </c>
      <c r="D16" s="10" t="s">
        <v>20</v>
      </c>
    </row>
    <row r="17" spans="2:4" ht="20.100000000000001" customHeight="1" x14ac:dyDescent="0.2">
      <c r="B17" s="122" t="s">
        <v>102</v>
      </c>
      <c r="C17" s="122" t="s">
        <v>103</v>
      </c>
      <c r="D17" s="10" t="s">
        <v>20</v>
      </c>
    </row>
    <row r="18" spans="2:4" ht="20.100000000000001" customHeight="1" x14ac:dyDescent="0.2">
      <c r="B18" s="122" t="s">
        <v>104</v>
      </c>
      <c r="C18" s="122" t="s">
        <v>105</v>
      </c>
      <c r="D18" s="10" t="s">
        <v>20</v>
      </c>
    </row>
    <row r="19" spans="2:4" ht="20.100000000000001" customHeight="1" x14ac:dyDescent="0.2">
      <c r="B19" s="122" t="s">
        <v>106</v>
      </c>
      <c r="C19" s="122" t="s">
        <v>107</v>
      </c>
      <c r="D19" s="10" t="s">
        <v>20</v>
      </c>
    </row>
    <row r="20" spans="2:4" ht="20.100000000000001" customHeight="1" x14ac:dyDescent="0.2">
      <c r="B20" s="122" t="s">
        <v>108</v>
      </c>
      <c r="C20" s="122" t="s">
        <v>109</v>
      </c>
      <c r="D20" s="10" t="s">
        <v>20</v>
      </c>
    </row>
    <row r="21" spans="2:4" ht="20.100000000000001" customHeight="1" x14ac:dyDescent="0.2">
      <c r="B21" s="122" t="s">
        <v>110</v>
      </c>
      <c r="C21" s="122" t="s">
        <v>111</v>
      </c>
      <c r="D21" s="10" t="s">
        <v>20</v>
      </c>
    </row>
    <row r="22" spans="2:4" ht="20.100000000000001" customHeight="1" x14ac:dyDescent="0.2">
      <c r="B22" s="122" t="s">
        <v>112</v>
      </c>
      <c r="C22" s="122" t="s">
        <v>113</v>
      </c>
      <c r="D22" s="10" t="s">
        <v>20</v>
      </c>
    </row>
    <row r="23" spans="2:4" ht="20.100000000000001" customHeight="1" x14ac:dyDescent="0.2">
      <c r="B23" s="122" t="s">
        <v>114</v>
      </c>
      <c r="C23" s="122" t="s">
        <v>115</v>
      </c>
      <c r="D23" s="10" t="s">
        <v>20</v>
      </c>
    </row>
    <row r="24" spans="2:4" ht="20.100000000000001" customHeight="1" x14ac:dyDescent="0.2">
      <c r="B24" s="122" t="s">
        <v>116</v>
      </c>
      <c r="C24" s="122" t="s">
        <v>117</v>
      </c>
      <c r="D24" s="10" t="s">
        <v>20</v>
      </c>
    </row>
    <row r="25" spans="2:4" ht="20.100000000000001" customHeight="1" x14ac:dyDescent="0.2">
      <c r="B25" s="122" t="s">
        <v>118</v>
      </c>
      <c r="C25" s="122" t="s">
        <v>119</v>
      </c>
      <c r="D25" s="10" t="s">
        <v>20</v>
      </c>
    </row>
    <row r="26" spans="2:4" ht="20.100000000000001" customHeight="1" x14ac:dyDescent="0.2">
      <c r="B26" s="122" t="s">
        <v>120</v>
      </c>
      <c r="C26" s="122" t="s">
        <v>121</v>
      </c>
      <c r="D26" s="10" t="s">
        <v>20</v>
      </c>
    </row>
    <row r="27" spans="2:4" ht="20.100000000000001" customHeight="1" x14ac:dyDescent="0.2">
      <c r="B27" s="122" t="s">
        <v>122</v>
      </c>
      <c r="C27" s="122" t="s">
        <v>123</v>
      </c>
      <c r="D27" s="10" t="s">
        <v>20</v>
      </c>
    </row>
    <row r="28" spans="2:4" ht="20.100000000000001" customHeight="1" x14ac:dyDescent="0.2">
      <c r="B28" s="122" t="s">
        <v>124</v>
      </c>
      <c r="C28" s="122" t="s">
        <v>125</v>
      </c>
      <c r="D28" s="10" t="s">
        <v>20</v>
      </c>
    </row>
    <row r="29" spans="2:4" ht="20.100000000000001" customHeight="1" x14ac:dyDescent="0.2">
      <c r="B29" s="122" t="s">
        <v>126</v>
      </c>
      <c r="C29" s="122" t="s">
        <v>127</v>
      </c>
      <c r="D29" s="10" t="s">
        <v>20</v>
      </c>
    </row>
    <row r="30" spans="2:4" ht="20.100000000000001" customHeight="1" x14ac:dyDescent="0.2">
      <c r="B30" s="122" t="s">
        <v>128</v>
      </c>
      <c r="C30" s="122" t="s">
        <v>129</v>
      </c>
      <c r="D30" s="10" t="s">
        <v>20</v>
      </c>
    </row>
    <row r="31" spans="2:4" ht="20.100000000000001" customHeight="1" x14ac:dyDescent="0.2">
      <c r="B31" s="122" t="s">
        <v>130</v>
      </c>
      <c r="C31" s="122" t="s">
        <v>131</v>
      </c>
      <c r="D31" s="10" t="s">
        <v>20</v>
      </c>
    </row>
    <row r="32" spans="2:4" ht="20.100000000000001" customHeight="1" x14ac:dyDescent="0.2">
      <c r="B32" s="122" t="s">
        <v>132</v>
      </c>
      <c r="C32" s="122" t="s">
        <v>133</v>
      </c>
      <c r="D32" s="10" t="s">
        <v>20</v>
      </c>
    </row>
    <row r="33" spans="2:4" ht="20.100000000000001" customHeight="1" x14ac:dyDescent="0.2">
      <c r="B33" s="122" t="s">
        <v>134</v>
      </c>
      <c r="C33" s="122" t="s">
        <v>135</v>
      </c>
      <c r="D33" s="10" t="s">
        <v>20</v>
      </c>
    </row>
    <row r="34" spans="2:4" ht="12" customHeight="1" x14ac:dyDescent="0.2">
      <c r="B34" s="122" t="s">
        <v>136</v>
      </c>
      <c r="C34" s="122" t="s">
        <v>137</v>
      </c>
      <c r="D34" s="10" t="s">
        <v>20</v>
      </c>
    </row>
    <row r="35" spans="2:4" ht="12" customHeight="1" x14ac:dyDescent="0.2">
      <c r="B35" s="122" t="s">
        <v>138</v>
      </c>
      <c r="C35" s="122" t="s">
        <v>139</v>
      </c>
      <c r="D35" s="10" t="s">
        <v>20</v>
      </c>
    </row>
    <row r="36" spans="2:4" ht="15" x14ac:dyDescent="0.2">
      <c r="B36" s="122" t="s">
        <v>140</v>
      </c>
      <c r="C36" s="122" t="s">
        <v>141</v>
      </c>
      <c r="D36" s="10" t="s">
        <v>20</v>
      </c>
    </row>
    <row r="37" spans="2:4" ht="15" x14ac:dyDescent="0.2">
      <c r="B37" s="122" t="s">
        <v>142</v>
      </c>
      <c r="C37" s="122" t="s">
        <v>143</v>
      </c>
      <c r="D37" s="10" t="s">
        <v>20</v>
      </c>
    </row>
    <row r="38" spans="2:4" ht="15" x14ac:dyDescent="0.2">
      <c r="B38" s="122" t="s">
        <v>144</v>
      </c>
      <c r="C38" s="122" t="s">
        <v>145</v>
      </c>
      <c r="D38" s="10" t="s">
        <v>20</v>
      </c>
    </row>
    <row r="39" spans="2:4" ht="15" x14ac:dyDescent="0.2">
      <c r="B39" s="122" t="s">
        <v>146</v>
      </c>
      <c r="C39" s="122" t="s">
        <v>147</v>
      </c>
      <c r="D39" s="10" t="s">
        <v>20</v>
      </c>
    </row>
    <row r="40" spans="2:4" ht="22.5" x14ac:dyDescent="0.2">
      <c r="B40" s="122" t="s">
        <v>148</v>
      </c>
      <c r="C40" s="122" t="s">
        <v>149</v>
      </c>
      <c r="D40" s="10" t="s">
        <v>20</v>
      </c>
    </row>
    <row r="41" spans="2:4" ht="33.75" x14ac:dyDescent="0.2">
      <c r="B41" s="122" t="s">
        <v>150</v>
      </c>
      <c r="C41" s="122" t="s">
        <v>151</v>
      </c>
      <c r="D41" s="10" t="s">
        <v>20</v>
      </c>
    </row>
    <row r="42" spans="2:4" ht="33.75" x14ac:dyDescent="0.2">
      <c r="B42" s="122" t="s">
        <v>152</v>
      </c>
      <c r="C42" s="122" t="s">
        <v>153</v>
      </c>
      <c r="D42" s="10" t="s">
        <v>20</v>
      </c>
    </row>
    <row r="43" spans="2:4" ht="22.5" x14ac:dyDescent="0.2">
      <c r="B43" s="122" t="s">
        <v>154</v>
      </c>
      <c r="C43" s="122" t="s">
        <v>155</v>
      </c>
      <c r="D43" s="10" t="s">
        <v>20</v>
      </c>
    </row>
    <row r="44" spans="2:4" ht="33.75" x14ac:dyDescent="0.2">
      <c r="B44" s="122" t="s">
        <v>156</v>
      </c>
      <c r="C44" s="122" t="s">
        <v>157</v>
      </c>
      <c r="D44" s="10" t="s">
        <v>20</v>
      </c>
    </row>
    <row r="45" spans="2:4" ht="22.5" x14ac:dyDescent="0.2">
      <c r="B45" s="122" t="s">
        <v>158</v>
      </c>
      <c r="C45" s="122" t="s">
        <v>159</v>
      </c>
      <c r="D45" s="10" t="s">
        <v>20</v>
      </c>
    </row>
    <row r="46" spans="2:4" ht="20.100000000000001" customHeight="1" x14ac:dyDescent="0.2">
      <c r="B46" s="122" t="s">
        <v>160</v>
      </c>
      <c r="C46" s="122" t="s">
        <v>161</v>
      </c>
      <c r="D46" s="10" t="s">
        <v>20</v>
      </c>
    </row>
    <row r="47" spans="2:4" ht="20.100000000000001" customHeight="1" x14ac:dyDescent="0.2">
      <c r="B47" s="122" t="s">
        <v>162</v>
      </c>
      <c r="C47" s="122" t="s">
        <v>163</v>
      </c>
      <c r="D47" s="10" t="s">
        <v>20</v>
      </c>
    </row>
    <row r="48" spans="2:4" ht="20.100000000000001" customHeight="1" x14ac:dyDescent="0.2">
      <c r="B48" s="122" t="s">
        <v>164</v>
      </c>
      <c r="C48" s="122" t="s">
        <v>165</v>
      </c>
      <c r="D48" s="10" t="s">
        <v>20</v>
      </c>
    </row>
    <row r="49" spans="2:4" ht="20.100000000000001" customHeight="1" x14ac:dyDescent="0.2">
      <c r="B49" s="122" t="s">
        <v>166</v>
      </c>
      <c r="C49" s="122" t="s">
        <v>167</v>
      </c>
      <c r="D49" s="10" t="s">
        <v>20</v>
      </c>
    </row>
    <row r="50" spans="2:4" ht="20.100000000000001" customHeight="1" x14ac:dyDescent="0.2">
      <c r="B50" s="122" t="s">
        <v>168</v>
      </c>
      <c r="C50" s="122" t="s">
        <v>169</v>
      </c>
      <c r="D50" s="10" t="s">
        <v>20</v>
      </c>
    </row>
    <row r="51" spans="2:4" ht="26.25" customHeight="1" x14ac:dyDescent="0.2">
      <c r="B51" s="122" t="s">
        <v>170</v>
      </c>
      <c r="C51" s="122" t="s">
        <v>171</v>
      </c>
      <c r="D51" s="10" t="s">
        <v>20</v>
      </c>
    </row>
    <row r="52" spans="2:4" ht="27" customHeight="1" x14ac:dyDescent="0.2">
      <c r="B52" s="122" t="s">
        <v>172</v>
      </c>
      <c r="C52" s="122" t="s">
        <v>173</v>
      </c>
      <c r="D52" s="10" t="s">
        <v>20</v>
      </c>
    </row>
    <row r="53" spans="2:4" ht="22.5" customHeight="1" x14ac:dyDescent="0.2">
      <c r="B53" s="122" t="s">
        <v>174</v>
      </c>
      <c r="C53" s="122" t="s">
        <v>175</v>
      </c>
      <c r="D53" s="10" t="s">
        <v>20</v>
      </c>
    </row>
    <row r="54" spans="2:4" ht="45.75" customHeight="1" x14ac:dyDescent="0.2">
      <c r="B54" s="122" t="s">
        <v>176</v>
      </c>
      <c r="C54" s="122" t="s">
        <v>177</v>
      </c>
      <c r="D54" s="10" t="s">
        <v>20</v>
      </c>
    </row>
    <row r="55" spans="2:4" ht="57.75" customHeight="1" x14ac:dyDescent="0.2">
      <c r="B55" s="122" t="s">
        <v>178</v>
      </c>
      <c r="C55" s="122" t="s">
        <v>179</v>
      </c>
      <c r="D55" s="10" t="s">
        <v>20</v>
      </c>
    </row>
    <row r="56" spans="2:4" ht="76.5" customHeight="1" x14ac:dyDescent="0.2">
      <c r="B56" s="122" t="s">
        <v>180</v>
      </c>
      <c r="C56" s="122" t="s">
        <v>181</v>
      </c>
      <c r="D56" s="10" t="s">
        <v>20</v>
      </c>
    </row>
    <row r="57" spans="2:4" ht="33.75" x14ac:dyDescent="0.2">
      <c r="B57" s="122" t="s">
        <v>182</v>
      </c>
      <c r="C57" s="122" t="s">
        <v>183</v>
      </c>
      <c r="D57" s="10" t="s">
        <v>20</v>
      </c>
    </row>
    <row r="58" spans="2:4" ht="27.75" customHeight="1" x14ac:dyDescent="0.2">
      <c r="B58" s="122" t="s">
        <v>184</v>
      </c>
      <c r="C58" s="122" t="s">
        <v>185</v>
      </c>
      <c r="D58" s="10" t="s">
        <v>20</v>
      </c>
    </row>
  </sheetData>
  <sheetProtection algorithmName="SHA-512" hashValue="b7nz7+RSB74uUpNORCi+rvm2iommtiP+iyPZZIUQgZPFYyemO+VDF94EmwLadgWzaZNmq7ldmuepoufTGNhwVQ==" saltValue="AUH81Rm4WDQl6JdpR6OzLg==" spinCount="100000" sheet="1" objects="1" scenarios="1"/>
  <phoneticPr fontId="23" type="noConversion"/>
  <hyperlinks>
    <hyperlink ref="D13" location="'Dados Ambientais'!B21" display="Ambiental Dados" xr:uid="{340741DA-63E6-4F53-BD27-53FD1FE602AC}"/>
    <hyperlink ref="D14" location="'Dados Ambientais'!B53" display="Ambiental Dados" xr:uid="{814F805F-9E4F-4FCE-B6D9-43A570031120}"/>
    <hyperlink ref="D15" location="'Dados Ambientais'!B110" display="Ambiental Dados" xr:uid="{03438C15-1CAD-4437-BC17-7D494688703C}"/>
    <hyperlink ref="D16" location="'Dados Ambientais'!B119" display="Ambiental Dados" xr:uid="{173D4FD0-BAC3-4A04-AAA2-464B622A2550}"/>
    <hyperlink ref="D17" location="'Dados Ambientais'!B127" display="Ambiental Dados" xr:uid="{7618BF82-44AC-44C7-83AF-326F99971027}"/>
    <hyperlink ref="D18" location="'Dados Ambientais'!B135" display="Ambiental Dados" xr:uid="{CF2E8E75-3451-4405-A643-0ED009DEBAEE}"/>
    <hyperlink ref="D19" location="'Dados Ambientais'!B143" display="Ambiental Dados" xr:uid="{6B9AA93A-4E25-4912-B36D-09AE02526344}"/>
    <hyperlink ref="D20" location="'Dados Ambientais'!B165" display="Ambiental Dados" xr:uid="{91D3C6F3-6AA7-4469-B509-FCFC20462688}"/>
    <hyperlink ref="D21" location="'Dados Ambientais'!B183" display="Ambiental Dados" xr:uid="{6A491981-E060-406F-AB17-347BD523A2B9}"/>
    <hyperlink ref="D22" location="'Dados Ambientais'!B192" display="Ambiental Dados" xr:uid="{C61908F2-2BAE-43E2-9F8B-D092E3F44C17}"/>
    <hyperlink ref="D23" location="'Dados Ambientais'!B204" display="Ambiental Dados" xr:uid="{9A79DBF5-35B5-496F-8576-251EEF3638EB}"/>
    <hyperlink ref="D24" location="'Dados Ambientais'!B218" display="Ambiental Dados" xr:uid="{32BC75CD-426F-4C72-81BC-5660B6114982}"/>
    <hyperlink ref="D25" location="'Dados Ambientais'!B230" display="Ambiental Dados" xr:uid="{2664DBF6-0FAD-4A76-A38D-11DABC791E30}"/>
    <hyperlink ref="D26" location="'Dados Ambientais'!B242" display="Ambiental Dados" xr:uid="{CF8D5204-E022-42F0-A9DA-11BF68181204}"/>
    <hyperlink ref="D27" location="'Dados Ambientais'!B252" display="Ambiental Dados" xr:uid="{CB87DFE7-D772-448B-95B5-531387604A7F}"/>
    <hyperlink ref="D28" location="'Dados Ambientais'!B261" display="Ambiental Dados" xr:uid="{85D1A047-AB9C-4FE3-8303-E07E201DBC34}"/>
    <hyperlink ref="D29" location="'Dados Ambientais'!B275" display="Ambiental Dados" xr:uid="{C56C035B-1210-49FD-A5CD-4FF0AAD48498}"/>
    <hyperlink ref="D30" location="'Dados Ambientais'!B282" display="Ambiental Dados" xr:uid="{ADF674AC-3E45-4272-AB90-376E2D3CB3ED}"/>
    <hyperlink ref="D31" location="'Dados Ambientais'!B290" display="Ambiental Dados" xr:uid="{D668220E-7C58-40BA-80DE-E8BA4C5A0492}"/>
    <hyperlink ref="D32" location="'Dados Ambientais'!B302" display="Ambiental Dados" xr:uid="{E3BF669A-2F34-40D2-99A8-846A9461ED99}"/>
    <hyperlink ref="D36" location="'Dados Ambientais'!B331" display="Ambiental Dados" xr:uid="{D822EC6B-0B0C-4A74-80CC-7869FBD65F51}"/>
    <hyperlink ref="D37" location="'Dados Ambientais'!B339" display="Ambiental Dados" xr:uid="{B3343A8A-B4AF-4466-81CA-E283E67AB124}"/>
    <hyperlink ref="D41" location="'Dados Ambientais'!B382" display="Ambiental Dados" xr:uid="{A4AD4BAB-A66D-49AA-814B-29CE64848AA4}"/>
    <hyperlink ref="D45" location="'Dados Ambientais'!B389" display="Ambiental Dados" xr:uid="{1B379FE1-6D6D-41BA-A40B-BF20961BB920}"/>
    <hyperlink ref="D47" location="'Dados Ambientais'!B397" display="Ambiental Dados" xr:uid="{030B4BFC-1FA0-429D-8EEB-CBC83037BE53}"/>
    <hyperlink ref="D51" location="'Dados Ambientais'!B420" display="Ambiental Dados" xr:uid="{5D49E6C6-40D5-4BD8-B7F3-668E06B2A38D}"/>
    <hyperlink ref="D52" location="'Dados Ambientais'!B428" display="Ambiental Dados" xr:uid="{3168F773-C9EE-429A-8C99-E0A9D83FF1A1}"/>
    <hyperlink ref="D53" location="'Dados Ambientais'!B436" display="Ambiental Dados" xr:uid="{2CF9A69F-5A4A-4CD0-A6CE-4703CA50E413}"/>
    <hyperlink ref="D54" location="'Dados Ambientais'!B444" display="Ambiental Dados" xr:uid="{21713043-A3C5-41C0-830C-C129ABB290BA}"/>
    <hyperlink ref="D56" location="'Dados Ambientais'!B339" display="Ambiental Dados" xr:uid="{6A427EA8-753E-4534-A680-53A10E25EDF7}"/>
    <hyperlink ref="D57" location="'Dados Ambientais'!B503" display="Ambiental Dados" xr:uid="{6B36EAA6-8D64-499F-BA45-B4629DA304A2}"/>
    <hyperlink ref="D58" location="'Dados Ambientais'!B512" display="Ambiental Dados" xr:uid="{4109A3FB-9948-4779-B809-CA7E00B16667}"/>
    <hyperlink ref="D55" location="'Dados Ambientais'!B454" display="Ambiental Dados" xr:uid="{DCA7FF5E-353A-41CA-A1A7-4C35F15B3F4F}"/>
    <hyperlink ref="D12" location="'Dados Ambientais'!B10" display="Ambiental Dados" xr:uid="{8C9D0FF1-8B87-46E6-82CC-FEC8D10488FE}"/>
    <hyperlink ref="D33" location="'Dados Ambientais'!B302" display="Ambiental Dados" xr:uid="{A27E75A4-4121-432D-8B72-0D669442AAD0}"/>
    <hyperlink ref="D34" location="'Dados Ambientais'!B316" display="Ambiental Dados" xr:uid="{5DFAC478-DA56-4125-871F-31F4ACDF9F99}"/>
    <hyperlink ref="D35" location="'Dados Ambientais'!B323" display="Ambiental Dados" xr:uid="{6CCEEBBF-CE77-48A9-9F06-57B52C4BDB6F}"/>
    <hyperlink ref="D38" location="'Dados Ambientais'!B372" display="Ambiental Dados" xr:uid="{837B5820-B9BC-43C2-945D-AAAFCAD5EDDD}"/>
    <hyperlink ref="D39" location="'Dados Ambientais'!B372" display="Ambiental Dados" xr:uid="{8B5F9A8B-9016-483A-90D5-AA47D71420A4}"/>
    <hyperlink ref="D40" location="'Dados Ambientais'!B204" display="Ambiental Dados" xr:uid="{FA0D1421-8B31-44CE-BB04-716C55E87A67}"/>
    <hyperlink ref="D42" location="'Dados Ambientais'!B261" display="Ambiental Dados" xr:uid="{68CEB812-16E4-4C08-A67E-0EA7AC5C5A78}"/>
    <hyperlink ref="D43" location="'Dados Ambientais'!B21" display="Ambiental Dados" xr:uid="{9B9482C5-D29B-4C03-9286-7C442A887091}"/>
    <hyperlink ref="D44" location="'Dados Ambientais'!B143" display="Ambiental Dados" xr:uid="{7191E30E-33C0-47FA-BF3C-D0024118A923}"/>
    <hyperlink ref="D46" location="'Dados Ambientais'!B290" display="Ambiental Dados" xr:uid="{BD4195C2-B42A-49F7-AE0D-28495F1F376D}"/>
    <hyperlink ref="D48" location="'Dados Ambientais'!B397" display="Ambiental Dados" xr:uid="{49BE3E9A-CDFC-4DCE-A2DF-DC823A783D37}"/>
    <hyperlink ref="D49" location="'Dados Ambientais'!B397" display="Ambiental Dados" xr:uid="{26BC8EB3-2C68-4305-AD67-EE2EA3062FC0}"/>
    <hyperlink ref="D50" location="'Dados Ambientais'!B397" display="Ambiental Dados" xr:uid="{D6C17AEA-5C47-4A4E-B153-D85CBF21B73F}"/>
  </hyperlinks>
  <pageMargins left="0.511811024" right="0.511811024" top="0.78740157499999996" bottom="0.78740157499999996" header="0.31496062000000002" footer="0.31496062000000002"/>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FCAC3-CD7F-4989-B8CA-661662C90F37}">
  <dimension ref="A1:AAG519"/>
  <sheetViews>
    <sheetView showGridLines="0" showRowColHeaders="0" topLeftCell="B403" zoomScale="90" zoomScaleNormal="90" workbookViewId="0">
      <selection activeCell="F364" sqref="F364"/>
    </sheetView>
  </sheetViews>
  <sheetFormatPr defaultColWidth="0" defaultRowHeight="14.25" x14ac:dyDescent="0.2"/>
  <cols>
    <col min="1" max="1" width="3.85546875" style="46" customWidth="1"/>
    <col min="2" max="2" width="25.28515625" style="46" customWidth="1"/>
    <col min="3" max="3" width="21.140625" style="46" customWidth="1"/>
    <col min="4" max="4" width="23" style="123" customWidth="1"/>
    <col min="5" max="5" width="19" style="123" customWidth="1"/>
    <col min="6" max="6" width="22.85546875" style="123" customWidth="1"/>
    <col min="7" max="7" width="19.28515625" style="123" customWidth="1"/>
    <col min="8" max="8" width="18.42578125" style="123" customWidth="1"/>
    <col min="9" max="9" width="30.7109375" style="123" bestFit="1" customWidth="1"/>
    <col min="10" max="10" width="21.85546875" style="123" customWidth="1"/>
    <col min="11" max="11" width="19.140625" style="46" customWidth="1"/>
    <col min="12" max="12" width="13" style="46" customWidth="1"/>
    <col min="13" max="13" width="15.28515625" style="46" customWidth="1"/>
    <col min="14" max="14" width="17.28515625" style="46" customWidth="1"/>
    <col min="15" max="15" width="13.5703125" style="46" customWidth="1"/>
    <col min="16" max="16" width="7.5703125" style="46" customWidth="1"/>
    <col min="17" max="709" width="10.85546875" style="46" hidden="1" customWidth="1"/>
    <col min="710" max="710" width="0" style="46" hidden="1" customWidth="1"/>
    <col min="711" max="16384" width="0" style="46" hidden="1"/>
  </cols>
  <sheetData>
    <row r="1" spans="1:16" s="124" customFormat="1" ht="14.1" customHeight="1" x14ac:dyDescent="0.2">
      <c r="A1" s="45"/>
      <c r="B1" s="46"/>
      <c r="C1" s="46"/>
      <c r="D1" s="46"/>
      <c r="E1" s="63"/>
      <c r="F1" s="63"/>
      <c r="G1" s="123"/>
      <c r="H1" s="123"/>
      <c r="I1" s="123"/>
      <c r="J1" s="123"/>
      <c r="K1" s="46"/>
      <c r="L1" s="46"/>
      <c r="M1" s="46"/>
      <c r="N1" s="46"/>
      <c r="O1" s="46"/>
      <c r="P1" s="46"/>
    </row>
    <row r="2" spans="1:16" s="48" customFormat="1" ht="14.1" customHeight="1" x14ac:dyDescent="0.2">
      <c r="A2" s="47"/>
    </row>
    <row r="3" spans="1:16" ht="14.45" customHeight="1" x14ac:dyDescent="0.2">
      <c r="D3" s="63"/>
      <c r="E3" s="63"/>
      <c r="F3" s="63"/>
    </row>
    <row r="4" spans="1:16" ht="14.45" customHeight="1" x14ac:dyDescent="0.2">
      <c r="D4" s="63"/>
      <c r="F4" s="51"/>
      <c r="J4" s="51"/>
    </row>
    <row r="5" spans="1:16" ht="14.45" customHeight="1" x14ac:dyDescent="0.2">
      <c r="D5" s="63"/>
      <c r="E5" s="63"/>
      <c r="F5" s="63"/>
    </row>
    <row r="6" spans="1:16" x14ac:dyDescent="0.2">
      <c r="D6" s="63"/>
      <c r="E6" s="63"/>
      <c r="F6" s="63"/>
    </row>
    <row r="7" spans="1:16" x14ac:dyDescent="0.2">
      <c r="D7" s="63"/>
      <c r="E7" s="63"/>
      <c r="F7" s="63"/>
    </row>
    <row r="8" spans="1:16" ht="19.5" x14ac:dyDescent="0.2">
      <c r="B8" s="192" t="s">
        <v>19</v>
      </c>
      <c r="C8" s="192"/>
      <c r="D8" s="63"/>
      <c r="E8" s="63"/>
      <c r="F8" s="63"/>
    </row>
    <row r="9" spans="1:16" ht="19.5" x14ac:dyDescent="0.25">
      <c r="B9" s="65"/>
      <c r="C9" s="65"/>
      <c r="D9" s="63"/>
      <c r="E9" s="63"/>
      <c r="F9" s="63"/>
    </row>
    <row r="10" spans="1:16" s="196" customFormat="1" ht="18" x14ac:dyDescent="0.25">
      <c r="B10" s="427" t="s">
        <v>186</v>
      </c>
      <c r="C10" s="427"/>
      <c r="D10" s="427"/>
      <c r="E10" s="197"/>
      <c r="F10" s="197"/>
      <c r="G10" s="198"/>
      <c r="H10" s="198"/>
      <c r="I10" s="198"/>
      <c r="J10" s="198"/>
    </row>
    <row r="11" spans="1:16" ht="8.4499999999999993" customHeight="1" x14ac:dyDescent="0.25">
      <c r="B11" s="65"/>
      <c r="C11" s="65"/>
      <c r="D11" s="63"/>
      <c r="E11" s="63"/>
      <c r="F11" s="63"/>
    </row>
    <row r="12" spans="1:16" ht="18" customHeight="1" x14ac:dyDescent="0.2">
      <c r="B12" s="447" t="s">
        <v>187</v>
      </c>
      <c r="C12" s="447"/>
      <c r="D12" s="447"/>
      <c r="E12" s="447"/>
      <c r="F12" s="447"/>
      <c r="G12" s="447"/>
      <c r="H12" s="447"/>
      <c r="I12" s="447"/>
      <c r="J12" s="447"/>
      <c r="L12" s="129"/>
      <c r="M12" s="129"/>
      <c r="N12" s="129"/>
      <c r="O12" s="129"/>
    </row>
    <row r="13" spans="1:16" ht="7.15" customHeight="1" x14ac:dyDescent="0.25">
      <c r="B13" s="65"/>
      <c r="C13" s="65"/>
      <c r="D13" s="63"/>
      <c r="E13" s="63"/>
      <c r="F13" s="63"/>
    </row>
    <row r="14" spans="1:16" ht="20.100000000000001" customHeight="1" x14ac:dyDescent="0.2">
      <c r="B14" s="445">
        <v>2024</v>
      </c>
      <c r="C14" s="499" t="s">
        <v>188</v>
      </c>
      <c r="D14" s="499"/>
      <c r="E14" s="499"/>
      <c r="F14" s="499"/>
      <c r="G14" s="499"/>
      <c r="H14" s="499"/>
      <c r="I14" s="499"/>
      <c r="J14" s="499"/>
    </row>
    <row r="15" spans="1:16" ht="136.9" customHeight="1" x14ac:dyDescent="0.2">
      <c r="B15" s="445"/>
      <c r="C15" s="431" t="s">
        <v>189</v>
      </c>
      <c r="D15" s="431"/>
      <c r="E15" s="431"/>
      <c r="F15" s="431"/>
      <c r="G15" s="431"/>
      <c r="H15" s="431"/>
      <c r="I15" s="431"/>
      <c r="J15" s="431"/>
    </row>
    <row r="16" spans="1:16" ht="14.45" customHeight="1" x14ac:dyDescent="0.2">
      <c r="B16" s="445"/>
      <c r="C16" s="499" t="s">
        <v>190</v>
      </c>
      <c r="D16" s="499"/>
      <c r="E16" s="499"/>
      <c r="F16" s="499"/>
      <c r="G16" s="499"/>
      <c r="H16" s="499"/>
      <c r="I16" s="499"/>
      <c r="J16" s="499"/>
    </row>
    <row r="17" spans="1:16" ht="60.6" customHeight="1" x14ac:dyDescent="0.2">
      <c r="B17" s="445"/>
      <c r="C17" s="431" t="s">
        <v>191</v>
      </c>
      <c r="D17" s="431"/>
      <c r="E17" s="431"/>
      <c r="F17" s="431"/>
      <c r="G17" s="431"/>
      <c r="H17" s="431"/>
      <c r="I17" s="431"/>
      <c r="J17" s="431"/>
    </row>
    <row r="18" spans="1:16" ht="14.45" customHeight="1" x14ac:dyDescent="0.2">
      <c r="B18" s="445"/>
      <c r="C18" s="169" t="s">
        <v>192</v>
      </c>
      <c r="D18" s="169"/>
      <c r="E18" s="169"/>
      <c r="F18" s="169"/>
      <c r="G18" s="169"/>
      <c r="H18" s="169"/>
      <c r="I18" s="169"/>
      <c r="J18" s="169"/>
    </row>
    <row r="19" spans="1:16" ht="60.6" customHeight="1" x14ac:dyDescent="0.2">
      <c r="B19" s="445"/>
      <c r="C19" s="431" t="s">
        <v>193</v>
      </c>
      <c r="D19" s="431"/>
      <c r="E19" s="431"/>
      <c r="F19" s="431"/>
      <c r="G19" s="431"/>
      <c r="H19" s="431"/>
      <c r="I19" s="431"/>
      <c r="J19" s="431"/>
    </row>
    <row r="20" spans="1:16" ht="15" customHeight="1" x14ac:dyDescent="0.2">
      <c r="B20" s="132"/>
      <c r="C20" s="132"/>
      <c r="D20" s="133"/>
      <c r="E20" s="133"/>
      <c r="F20" s="133"/>
      <c r="G20" s="498"/>
      <c r="H20" s="498"/>
      <c r="I20" s="134"/>
      <c r="J20" s="135"/>
      <c r="K20" s="136"/>
      <c r="L20" s="136"/>
      <c r="M20" s="136"/>
      <c r="N20" s="136"/>
      <c r="O20" s="136"/>
      <c r="P20" s="136"/>
    </row>
    <row r="21" spans="1:16" s="196" customFormat="1" ht="18" x14ac:dyDescent="0.25">
      <c r="B21" s="427" t="s">
        <v>194</v>
      </c>
      <c r="C21" s="427"/>
      <c r="D21" s="427"/>
      <c r="E21" s="197"/>
      <c r="F21" s="197"/>
      <c r="G21" s="198"/>
      <c r="H21" s="198"/>
      <c r="I21" s="198"/>
      <c r="J21" s="198"/>
    </row>
    <row r="22" spans="1:16" ht="7.15" customHeight="1" x14ac:dyDescent="0.25">
      <c r="A22" s="428"/>
      <c r="B22" s="65"/>
      <c r="C22" s="65"/>
      <c r="D22" s="63"/>
      <c r="E22" s="63"/>
      <c r="F22" s="63"/>
    </row>
    <row r="23" spans="1:16" ht="18" customHeight="1" x14ac:dyDescent="0.2">
      <c r="A23" s="428"/>
      <c r="B23" s="447" t="s">
        <v>195</v>
      </c>
      <c r="C23" s="447"/>
      <c r="D23" s="447"/>
      <c r="E23" s="447"/>
      <c r="F23" s="447"/>
      <c r="G23" s="447"/>
      <c r="H23" s="447"/>
      <c r="I23" s="447"/>
      <c r="J23" s="447"/>
      <c r="L23" s="129"/>
      <c r="M23" s="129"/>
      <c r="N23" s="129"/>
      <c r="O23" s="129"/>
    </row>
    <row r="24" spans="1:16" ht="7.9" customHeight="1" thickBot="1" x14ac:dyDescent="0.3">
      <c r="A24" s="428"/>
      <c r="B24" s="65"/>
      <c r="C24" s="65"/>
      <c r="D24" s="63"/>
      <c r="E24" s="63"/>
      <c r="F24" s="63"/>
    </row>
    <row r="25" spans="1:16" ht="20.100000000000001" customHeight="1" thickBot="1" x14ac:dyDescent="0.25">
      <c r="A25" s="428"/>
      <c r="B25" s="450" t="s">
        <v>196</v>
      </c>
      <c r="C25" s="500" t="s">
        <v>197</v>
      </c>
      <c r="D25" s="501"/>
      <c r="E25" s="502"/>
      <c r="F25" s="503" t="s">
        <v>198</v>
      </c>
      <c r="G25" s="504"/>
      <c r="H25" s="505"/>
      <c r="I25" s="506" t="s">
        <v>199</v>
      </c>
      <c r="J25" s="507"/>
      <c r="K25" s="508"/>
    </row>
    <row r="26" spans="1:16" ht="39.950000000000003" customHeight="1" thickBot="1" x14ac:dyDescent="0.25">
      <c r="A26" s="428"/>
      <c r="B26" s="451"/>
      <c r="C26" s="193" t="s">
        <v>200</v>
      </c>
      <c r="D26" s="194" t="s">
        <v>201</v>
      </c>
      <c r="E26" s="203" t="s">
        <v>202</v>
      </c>
      <c r="F26" s="204" t="s">
        <v>200</v>
      </c>
      <c r="G26" s="202" t="s">
        <v>201</v>
      </c>
      <c r="H26" s="195" t="s">
        <v>202</v>
      </c>
      <c r="I26" s="193" t="s">
        <v>200</v>
      </c>
      <c r="J26" s="194" t="s">
        <v>201</v>
      </c>
      <c r="K26" s="195" t="s">
        <v>202</v>
      </c>
    </row>
    <row r="27" spans="1:16" x14ac:dyDescent="0.2">
      <c r="A27" s="428"/>
      <c r="B27" s="185">
        <v>2022</v>
      </c>
      <c r="C27" s="178">
        <v>3284796.4279251904</v>
      </c>
      <c r="D27" s="170">
        <v>695322.62459233741</v>
      </c>
      <c r="E27" s="188">
        <v>3980119.0525175277</v>
      </c>
      <c r="F27" s="187">
        <v>10350311.783936802</v>
      </c>
      <c r="G27" s="170">
        <v>1974039.9976080039</v>
      </c>
      <c r="H27" s="179">
        <v>12324351.781544806</v>
      </c>
      <c r="I27" s="178">
        <v>805.59161014000051</v>
      </c>
      <c r="J27" s="170">
        <v>26310.570066032931</v>
      </c>
      <c r="K27" s="179">
        <v>27116.161676172931</v>
      </c>
      <c r="P27" s="136"/>
    </row>
    <row r="28" spans="1:16" x14ac:dyDescent="0.2">
      <c r="B28" s="185">
        <v>2023</v>
      </c>
      <c r="C28" s="174">
        <v>3066344.2169094235</v>
      </c>
      <c r="D28" s="173">
        <v>1571467.6235211275</v>
      </c>
      <c r="E28" s="188">
        <v>4637811.8404305512</v>
      </c>
      <c r="F28" s="175">
        <v>10111832.208390795</v>
      </c>
      <c r="G28" s="176">
        <v>1804692.4573104265</v>
      </c>
      <c r="H28" s="188">
        <v>11916524.665701222</v>
      </c>
      <c r="I28" s="175">
        <v>1527.3320797999997</v>
      </c>
      <c r="J28" s="176">
        <v>56271.497471033348</v>
      </c>
      <c r="K28" s="179">
        <v>57798.829550833347</v>
      </c>
    </row>
    <row r="29" spans="1:16" ht="20.100000000000001" hidden="1" customHeight="1" x14ac:dyDescent="0.2">
      <c r="B29" s="185" t="s">
        <v>203</v>
      </c>
      <c r="C29" s="177"/>
      <c r="D29" s="133"/>
      <c r="E29" s="188">
        <v>0</v>
      </c>
      <c r="F29" s="171"/>
      <c r="G29" s="46"/>
      <c r="H29" s="179">
        <v>0</v>
      </c>
      <c r="I29" s="171"/>
      <c r="J29" s="46"/>
      <c r="K29" s="179">
        <v>0</v>
      </c>
    </row>
    <row r="30" spans="1:16" ht="20.100000000000001" customHeight="1" thickBot="1" x14ac:dyDescent="0.25">
      <c r="B30" s="186">
        <v>2024</v>
      </c>
      <c r="C30" s="180">
        <v>3234249.9813893843</v>
      </c>
      <c r="D30" s="181">
        <v>1128792.5351203782</v>
      </c>
      <c r="E30" s="182">
        <v>4363042.516509762</v>
      </c>
      <c r="F30" s="183">
        <v>10207858.350844013</v>
      </c>
      <c r="G30" s="184">
        <v>3872980.0097089596</v>
      </c>
      <c r="H30" s="182">
        <v>14080838.360552972</v>
      </c>
      <c r="I30" s="183">
        <v>3954.5881091122501</v>
      </c>
      <c r="J30" s="184">
        <v>61716.288695678799</v>
      </c>
      <c r="K30" s="182">
        <v>65670.876804791042</v>
      </c>
    </row>
    <row r="31" spans="1:16" x14ac:dyDescent="0.2">
      <c r="B31" s="132"/>
      <c r="C31" s="132"/>
      <c r="D31" s="132"/>
      <c r="F31" s="133"/>
      <c r="I31" s="136"/>
    </row>
    <row r="32" spans="1:16" x14ac:dyDescent="0.2">
      <c r="B32" s="132"/>
      <c r="C32" s="132"/>
      <c r="D32" s="133"/>
      <c r="F32" s="133"/>
      <c r="I32" s="136"/>
    </row>
    <row r="33" spans="2:9" x14ac:dyDescent="0.2">
      <c r="D33" s="133"/>
      <c r="F33" s="133"/>
      <c r="I33" s="136"/>
    </row>
    <row r="34" spans="2:9" x14ac:dyDescent="0.2">
      <c r="B34" s="132"/>
      <c r="C34" s="132"/>
      <c r="D34" s="133"/>
      <c r="F34" s="133"/>
      <c r="I34" s="136"/>
    </row>
    <row r="35" spans="2:9" x14ac:dyDescent="0.2">
      <c r="B35" s="132"/>
      <c r="C35" s="132"/>
      <c r="D35" s="133"/>
      <c r="F35" s="133"/>
      <c r="I35" s="136"/>
    </row>
    <row r="36" spans="2:9" x14ac:dyDescent="0.2">
      <c r="B36" s="132"/>
      <c r="C36" s="132"/>
      <c r="D36" s="133"/>
      <c r="F36" s="133"/>
      <c r="I36" s="136"/>
    </row>
    <row r="37" spans="2:9" x14ac:dyDescent="0.2">
      <c r="B37" s="132"/>
      <c r="C37" s="132"/>
      <c r="D37" s="133"/>
      <c r="F37" s="133"/>
      <c r="I37" s="136"/>
    </row>
    <row r="38" spans="2:9" x14ac:dyDescent="0.2">
      <c r="B38" s="132"/>
      <c r="C38" s="132"/>
      <c r="D38" s="133"/>
      <c r="F38" s="133"/>
      <c r="I38" s="136"/>
    </row>
    <row r="39" spans="2:9" x14ac:dyDescent="0.2">
      <c r="B39" s="132"/>
      <c r="C39" s="132"/>
      <c r="D39" s="133"/>
      <c r="F39" s="133"/>
      <c r="I39" s="136"/>
    </row>
    <row r="40" spans="2:9" x14ac:dyDescent="0.2">
      <c r="B40" s="132"/>
      <c r="C40" s="132"/>
      <c r="D40" s="133"/>
      <c r="F40" s="133"/>
      <c r="I40" s="136"/>
    </row>
    <row r="41" spans="2:9" x14ac:dyDescent="0.2">
      <c r="B41" s="132"/>
      <c r="C41" s="132"/>
      <c r="D41" s="133"/>
      <c r="F41" s="133"/>
      <c r="I41" s="136"/>
    </row>
    <row r="42" spans="2:9" x14ac:dyDescent="0.2">
      <c r="B42" s="132"/>
      <c r="C42" s="132"/>
      <c r="D42" s="133"/>
      <c r="F42" s="133"/>
      <c r="I42" s="136"/>
    </row>
    <row r="43" spans="2:9" x14ac:dyDescent="0.2">
      <c r="B43" s="132"/>
      <c r="C43" s="132"/>
      <c r="D43" s="133"/>
      <c r="F43" s="133"/>
      <c r="I43" s="136"/>
    </row>
    <row r="44" spans="2:9" x14ac:dyDescent="0.2">
      <c r="B44" s="132"/>
      <c r="C44" s="132"/>
      <c r="D44" s="133"/>
      <c r="F44" s="133"/>
      <c r="I44" s="136"/>
    </row>
    <row r="45" spans="2:9" x14ac:dyDescent="0.2">
      <c r="B45" s="132"/>
      <c r="C45" s="132"/>
      <c r="D45" s="133"/>
      <c r="F45" s="133"/>
      <c r="I45" s="136"/>
    </row>
    <row r="46" spans="2:9" x14ac:dyDescent="0.2">
      <c r="B46" s="132"/>
      <c r="C46" s="132"/>
      <c r="D46" s="133"/>
      <c r="F46" s="133"/>
      <c r="I46" s="136"/>
    </row>
    <row r="47" spans="2:9" x14ac:dyDescent="0.2">
      <c r="B47" s="132"/>
      <c r="C47" s="132"/>
      <c r="D47" s="133"/>
      <c r="F47" s="133"/>
      <c r="I47" s="136"/>
    </row>
    <row r="48" spans="2:9" x14ac:dyDescent="0.2">
      <c r="B48" s="132"/>
      <c r="C48" s="132"/>
      <c r="D48" s="133"/>
      <c r="F48" s="133"/>
      <c r="I48" s="136"/>
    </row>
    <row r="49" spans="1:16" x14ac:dyDescent="0.2">
      <c r="B49" s="132"/>
      <c r="C49" s="132"/>
      <c r="D49" s="133"/>
      <c r="F49" s="133"/>
      <c r="I49" s="136"/>
    </row>
    <row r="50" spans="1:16" x14ac:dyDescent="0.2">
      <c r="B50" s="132"/>
      <c r="C50" s="132"/>
      <c r="D50" s="133"/>
      <c r="F50" s="133"/>
      <c r="I50" s="136"/>
    </row>
    <row r="51" spans="1:16" x14ac:dyDescent="0.2">
      <c r="B51" s="446" t="s">
        <v>204</v>
      </c>
      <c r="C51" s="446"/>
      <c r="D51" s="446"/>
      <c r="E51" s="446"/>
      <c r="F51" s="446"/>
      <c r="G51" s="446"/>
      <c r="H51" s="446"/>
      <c r="I51" s="446"/>
      <c r="J51" s="446"/>
      <c r="K51" s="446"/>
      <c r="L51" s="446"/>
    </row>
    <row r="52" spans="1:16" x14ac:dyDescent="0.2">
      <c r="B52" s="132"/>
      <c r="C52" s="132"/>
      <c r="D52" s="133"/>
      <c r="F52" s="133"/>
      <c r="I52" s="136"/>
    </row>
    <row r="53" spans="1:16" s="196" customFormat="1" ht="18" x14ac:dyDescent="0.25">
      <c r="B53" s="427" t="s">
        <v>205</v>
      </c>
      <c r="C53" s="427"/>
      <c r="D53" s="427"/>
      <c r="E53" s="197"/>
      <c r="F53" s="197"/>
      <c r="G53" s="198"/>
      <c r="H53" s="198"/>
      <c r="I53" s="198"/>
      <c r="J53" s="198"/>
    </row>
    <row r="54" spans="1:16" ht="7.9" customHeight="1" x14ac:dyDescent="0.25">
      <c r="A54" s="428"/>
      <c r="B54" s="65"/>
      <c r="C54" s="65"/>
      <c r="D54" s="63"/>
      <c r="E54" s="63"/>
      <c r="F54" s="63"/>
    </row>
    <row r="55" spans="1:16" ht="18" customHeight="1" x14ac:dyDescent="0.2">
      <c r="A55" s="428"/>
      <c r="B55" s="447" t="s">
        <v>206</v>
      </c>
      <c r="C55" s="447"/>
      <c r="D55" s="447"/>
      <c r="E55" s="447"/>
      <c r="F55" s="447"/>
      <c r="G55" s="447"/>
      <c r="H55" s="447"/>
      <c r="I55" s="447"/>
      <c r="J55" s="447"/>
      <c r="L55" s="129"/>
      <c r="M55" s="129"/>
      <c r="N55" s="129"/>
      <c r="O55" s="129"/>
    </row>
    <row r="56" spans="1:16" ht="8.4499999999999993" customHeight="1" x14ac:dyDescent="0.25">
      <c r="A56" s="428"/>
      <c r="B56" s="65"/>
      <c r="C56" s="65"/>
      <c r="D56" s="63"/>
      <c r="E56" s="63"/>
      <c r="F56" s="63"/>
    </row>
    <row r="57" spans="1:16" ht="20.100000000000001" customHeight="1" x14ac:dyDescent="0.2">
      <c r="A57" s="428"/>
      <c r="B57" s="452"/>
      <c r="C57" s="509" t="s">
        <v>197</v>
      </c>
      <c r="D57" s="510"/>
      <c r="E57" s="511"/>
      <c r="F57" s="512" t="s">
        <v>198</v>
      </c>
      <c r="G57" s="513"/>
      <c r="H57" s="514"/>
      <c r="I57" s="515" t="s">
        <v>199</v>
      </c>
      <c r="J57" s="516"/>
      <c r="K57" s="517"/>
    </row>
    <row r="58" spans="1:16" ht="39.950000000000003" customHeight="1" x14ac:dyDescent="0.2">
      <c r="A58" s="428"/>
      <c r="B58" s="453"/>
      <c r="C58" s="210" t="s">
        <v>200</v>
      </c>
      <c r="D58" s="210" t="s">
        <v>201</v>
      </c>
      <c r="E58" s="210" t="s">
        <v>202</v>
      </c>
      <c r="F58" s="210" t="s">
        <v>200</v>
      </c>
      <c r="G58" s="210" t="s">
        <v>201</v>
      </c>
      <c r="H58" s="210" t="s">
        <v>202</v>
      </c>
      <c r="I58" s="210" t="s">
        <v>200</v>
      </c>
      <c r="J58" s="210" t="s">
        <v>201</v>
      </c>
      <c r="K58" s="210" t="s">
        <v>202</v>
      </c>
    </row>
    <row r="59" spans="1:16" x14ac:dyDescent="0.2">
      <c r="A59" s="428"/>
      <c r="B59" s="211">
        <v>2022</v>
      </c>
      <c r="C59" s="212">
        <v>34629.226446707391</v>
      </c>
      <c r="D59" s="212">
        <v>348312.29860318243</v>
      </c>
      <c r="E59" s="212">
        <v>382941.52504988981</v>
      </c>
      <c r="F59" s="212">
        <v>12122.312797450119</v>
      </c>
      <c r="G59" s="212">
        <v>300184.16820155911</v>
      </c>
      <c r="H59" s="212">
        <v>312306.48099900922</v>
      </c>
      <c r="I59" s="212">
        <v>63.270894804479823</v>
      </c>
      <c r="J59" s="212">
        <v>1458319.746816</v>
      </c>
      <c r="K59" s="212">
        <v>1458383.0177108045</v>
      </c>
      <c r="P59" s="136"/>
    </row>
    <row r="60" spans="1:16" x14ac:dyDescent="0.2">
      <c r="B60" s="211">
        <v>2023</v>
      </c>
      <c r="C60" s="213">
        <v>16403.746476816646</v>
      </c>
      <c r="D60" s="213">
        <v>193989.26442476665</v>
      </c>
      <c r="E60" s="212">
        <v>210393.0109015833</v>
      </c>
      <c r="F60" s="213">
        <v>24459.572416564355</v>
      </c>
      <c r="G60" s="213">
        <v>6846092.8604651429</v>
      </c>
      <c r="H60" s="212">
        <v>6870552.4328817073</v>
      </c>
      <c r="I60" s="213" t="s">
        <v>44</v>
      </c>
      <c r="J60" s="213" t="s">
        <v>44</v>
      </c>
      <c r="K60" s="212">
        <v>0</v>
      </c>
    </row>
    <row r="61" spans="1:16" ht="20.100000000000001" hidden="1" customHeight="1" x14ac:dyDescent="0.2">
      <c r="B61" s="211" t="s">
        <v>203</v>
      </c>
      <c r="C61" s="214"/>
      <c r="D61" s="214"/>
      <c r="E61" s="212">
        <v>0</v>
      </c>
      <c r="F61" s="215"/>
      <c r="G61" s="216"/>
      <c r="H61" s="212">
        <v>0</v>
      </c>
      <c r="I61" s="215" t="s">
        <v>44</v>
      </c>
      <c r="J61" s="216" t="s">
        <v>44</v>
      </c>
      <c r="K61" s="212">
        <v>0</v>
      </c>
    </row>
    <row r="62" spans="1:16" ht="20.100000000000001" customHeight="1" x14ac:dyDescent="0.2">
      <c r="B62" s="211">
        <v>2024</v>
      </c>
      <c r="C62" s="213">
        <v>14067.715188261131</v>
      </c>
      <c r="D62" s="213">
        <v>241148.26051140664</v>
      </c>
      <c r="E62" s="212">
        <v>255215.97569966776</v>
      </c>
      <c r="F62" s="213">
        <v>25828.014731626583</v>
      </c>
      <c r="G62" s="213">
        <v>507918.71170775342</v>
      </c>
      <c r="H62" s="212">
        <v>533746.72643937997</v>
      </c>
      <c r="I62" s="213" t="s">
        <v>44</v>
      </c>
      <c r="J62" s="213" t="s">
        <v>44</v>
      </c>
      <c r="K62" s="212">
        <v>0</v>
      </c>
    </row>
    <row r="63" spans="1:16" ht="37.9" customHeight="1" x14ac:dyDescent="0.2">
      <c r="B63" s="429" t="s">
        <v>207</v>
      </c>
      <c r="C63" s="429"/>
      <c r="D63" s="429"/>
      <c r="E63" s="429"/>
      <c r="F63" s="429"/>
      <c r="G63" s="429"/>
      <c r="H63" s="429"/>
      <c r="I63" s="429"/>
      <c r="J63" s="429"/>
      <c r="K63" s="173"/>
      <c r="L63" s="170"/>
      <c r="M63" s="170"/>
      <c r="N63" s="170"/>
      <c r="O63" s="170"/>
    </row>
    <row r="64" spans="1:16" ht="11.45" customHeight="1" x14ac:dyDescent="0.2"/>
    <row r="65" spans="2:15" ht="20.25" hidden="1" customHeight="1" x14ac:dyDescent="0.2">
      <c r="D65" s="46"/>
      <c r="E65" s="46"/>
      <c r="F65" s="46"/>
      <c r="G65" s="46"/>
      <c r="H65" s="46"/>
      <c r="I65" s="46"/>
      <c r="J65" s="46"/>
    </row>
    <row r="66" spans="2:15" hidden="1" x14ac:dyDescent="0.2">
      <c r="B66" s="458" t="s">
        <v>208</v>
      </c>
      <c r="C66" s="458"/>
      <c r="D66" s="458"/>
      <c r="E66" s="458"/>
      <c r="F66" s="458"/>
      <c r="I66" s="136"/>
    </row>
    <row r="67" spans="2:15" hidden="1" x14ac:dyDescent="0.2">
      <c r="B67" s="137" t="s">
        <v>196</v>
      </c>
      <c r="C67" s="137"/>
      <c r="D67" s="138" t="s">
        <v>200</v>
      </c>
      <c r="E67" s="138" t="s">
        <v>201</v>
      </c>
      <c r="F67" s="138" t="s">
        <v>202</v>
      </c>
      <c r="I67" s="136"/>
    </row>
    <row r="68" spans="2:15" hidden="1" x14ac:dyDescent="0.2">
      <c r="B68" s="139">
        <v>2018</v>
      </c>
      <c r="C68" s="139"/>
      <c r="D68" s="140">
        <v>50</v>
      </c>
      <c r="E68" s="140">
        <v>141</v>
      </c>
      <c r="F68" s="140">
        <v>191</v>
      </c>
      <c r="I68" s="136"/>
    </row>
    <row r="69" spans="2:15" hidden="1" x14ac:dyDescent="0.2">
      <c r="B69" s="139">
        <v>2019</v>
      </c>
      <c r="C69" s="139"/>
      <c r="D69" s="140">
        <v>47</v>
      </c>
      <c r="E69" s="140">
        <v>117</v>
      </c>
      <c r="F69" s="140">
        <v>164</v>
      </c>
      <c r="I69" s="136"/>
    </row>
    <row r="70" spans="2:15" hidden="1" x14ac:dyDescent="0.2">
      <c r="B70" s="139">
        <v>2020</v>
      </c>
      <c r="C70" s="139"/>
      <c r="D70" s="140">
        <v>44</v>
      </c>
      <c r="E70" s="140">
        <v>99</v>
      </c>
      <c r="F70" s="140">
        <v>143</v>
      </c>
      <c r="I70" s="136"/>
    </row>
    <row r="71" spans="2:15" hidden="1" x14ac:dyDescent="0.2">
      <c r="B71" s="139">
        <v>2021</v>
      </c>
      <c r="C71" s="139"/>
      <c r="D71" s="140">
        <v>45</v>
      </c>
      <c r="E71" s="140">
        <v>101</v>
      </c>
      <c r="F71" s="140">
        <v>146</v>
      </c>
      <c r="I71" s="136"/>
    </row>
    <row r="72" spans="2:15" hidden="1" x14ac:dyDescent="0.2">
      <c r="B72" s="139">
        <v>2022</v>
      </c>
      <c r="C72" s="139"/>
      <c r="D72" s="141">
        <v>40</v>
      </c>
      <c r="E72" s="141">
        <v>97</v>
      </c>
      <c r="F72" s="141">
        <v>137</v>
      </c>
      <c r="I72" s="136"/>
    </row>
    <row r="73" spans="2:15" hidden="1" x14ac:dyDescent="0.2">
      <c r="B73" s="139">
        <v>2023</v>
      </c>
      <c r="C73" s="139"/>
      <c r="D73" s="141">
        <v>45</v>
      </c>
      <c r="E73" s="141">
        <v>102</v>
      </c>
      <c r="F73" s="141">
        <v>147</v>
      </c>
      <c r="I73" s="136"/>
    </row>
    <row r="74" spans="2:15" hidden="1" x14ac:dyDescent="0.2">
      <c r="D74" s="46"/>
      <c r="E74" s="46"/>
      <c r="F74" s="46"/>
      <c r="G74" s="46"/>
      <c r="H74" s="46"/>
      <c r="I74" s="136"/>
      <c r="J74" s="46"/>
    </row>
    <row r="75" spans="2:15" hidden="1" x14ac:dyDescent="0.2">
      <c r="B75" s="459" t="s">
        <v>209</v>
      </c>
      <c r="C75" s="459"/>
      <c r="D75" s="459"/>
      <c r="E75" s="459"/>
      <c r="F75" s="459"/>
      <c r="G75" s="459"/>
      <c r="H75" s="459"/>
      <c r="I75" s="459"/>
      <c r="J75" s="459"/>
      <c r="K75" s="459"/>
      <c r="L75" s="459"/>
      <c r="M75" s="142"/>
      <c r="N75" s="142"/>
      <c r="O75" s="142"/>
    </row>
    <row r="76" spans="2:15" ht="51" hidden="1" x14ac:dyDescent="0.2">
      <c r="B76" s="142" t="s">
        <v>196</v>
      </c>
      <c r="C76" s="142"/>
      <c r="D76" s="143" t="s">
        <v>210</v>
      </c>
      <c r="E76" s="143" t="s">
        <v>211</v>
      </c>
      <c r="F76" s="143" t="s">
        <v>212</v>
      </c>
      <c r="G76" s="143" t="s">
        <v>213</v>
      </c>
      <c r="H76" s="143" t="s">
        <v>214</v>
      </c>
      <c r="I76" s="143" t="s">
        <v>215</v>
      </c>
      <c r="J76" s="143" t="s">
        <v>216</v>
      </c>
      <c r="K76" s="142" t="s">
        <v>217</v>
      </c>
      <c r="L76" s="142" t="s">
        <v>218</v>
      </c>
      <c r="M76" s="142"/>
      <c r="N76" s="142"/>
      <c r="O76" s="142"/>
    </row>
    <row r="77" spans="2:15" hidden="1" x14ac:dyDescent="0.2">
      <c r="B77" s="132">
        <v>2018</v>
      </c>
      <c r="C77" s="132"/>
      <c r="D77" s="144">
        <v>0.30542404834458231</v>
      </c>
      <c r="E77" s="145">
        <v>0.23599033988270193</v>
      </c>
      <c r="F77" s="145">
        <v>0.16825330436726715</v>
      </c>
      <c r="G77" s="145">
        <v>0.18800082619917588</v>
      </c>
      <c r="H77" s="145">
        <v>5.8857306466623897E-2</v>
      </c>
      <c r="I77" s="145">
        <v>2.5727462265909724E-2</v>
      </c>
      <c r="J77" s="145">
        <v>9.5613594945132621E-3</v>
      </c>
      <c r="K77" s="145">
        <v>7.0765154350774561E-3</v>
      </c>
      <c r="L77" s="145">
        <v>1.1086467335059693E-3</v>
      </c>
      <c r="M77" s="145"/>
      <c r="N77" s="145"/>
      <c r="O77" s="145"/>
    </row>
    <row r="78" spans="2:15" hidden="1" x14ac:dyDescent="0.2">
      <c r="B78" s="132">
        <v>2019</v>
      </c>
      <c r="C78" s="132"/>
      <c r="D78" s="144">
        <v>0.2974313500021844</v>
      </c>
      <c r="E78" s="145">
        <v>0.26400000000000001</v>
      </c>
      <c r="F78" s="145">
        <v>0.154</v>
      </c>
      <c r="G78" s="145">
        <v>0.16</v>
      </c>
      <c r="H78" s="145">
        <v>8.2000000000000003E-2</v>
      </c>
      <c r="I78" s="145">
        <v>3.1E-2</v>
      </c>
      <c r="J78" s="145">
        <v>5.0000000000000001E-3</v>
      </c>
      <c r="K78" s="145">
        <v>5.0000000000000001E-3</v>
      </c>
      <c r="L78" s="145">
        <v>1.503082420515255E-3</v>
      </c>
      <c r="M78" s="145"/>
      <c r="N78" s="145"/>
      <c r="O78" s="145"/>
    </row>
    <row r="79" spans="2:15" hidden="1" x14ac:dyDescent="0.2">
      <c r="B79" s="132">
        <v>2020</v>
      </c>
      <c r="C79" s="132"/>
      <c r="D79" s="144">
        <v>0.30813176232815137</v>
      </c>
      <c r="E79" s="145">
        <v>0.27800000000000002</v>
      </c>
      <c r="F79" s="145">
        <v>0.128</v>
      </c>
      <c r="G79" s="145">
        <v>0.156</v>
      </c>
      <c r="H79" s="145">
        <v>8.5000000000000006E-2</v>
      </c>
      <c r="I79" s="145">
        <v>3.7999999999999999E-2</v>
      </c>
      <c r="J79" s="145">
        <v>1E-3</v>
      </c>
      <c r="K79" s="145">
        <v>4.6880440990244784E-3</v>
      </c>
      <c r="L79" s="145">
        <v>1.402787144250555E-3</v>
      </c>
      <c r="M79" s="145"/>
      <c r="N79" s="145"/>
      <c r="O79" s="145"/>
    </row>
    <row r="80" spans="2:15" hidden="1" x14ac:dyDescent="0.2">
      <c r="B80" s="132">
        <v>2021</v>
      </c>
      <c r="C80" s="132"/>
      <c r="D80" s="144">
        <v>0.29566960975791562</v>
      </c>
      <c r="E80" s="145">
        <v>0.30299999999999999</v>
      </c>
      <c r="F80" s="145">
        <v>0.13600000000000001</v>
      </c>
      <c r="G80" s="145">
        <v>0.14799999999999999</v>
      </c>
      <c r="H80" s="145">
        <v>7.0999999999999994E-2</v>
      </c>
      <c r="I80" s="145">
        <v>4.2999999999999997E-2</v>
      </c>
      <c r="J80" s="145">
        <v>1E-3</v>
      </c>
      <c r="K80" s="145">
        <v>1E-3</v>
      </c>
      <c r="L80" s="145">
        <v>1.2318746984912505E-3</v>
      </c>
      <c r="M80" s="145"/>
      <c r="N80" s="145"/>
      <c r="O80" s="145"/>
    </row>
    <row r="81" spans="1:16" hidden="1" x14ac:dyDescent="0.2">
      <c r="B81" s="132">
        <v>2022</v>
      </c>
      <c r="C81" s="132"/>
      <c r="D81" s="146">
        <v>0.3021692629063259</v>
      </c>
      <c r="E81" s="147">
        <v>0.28221982183229388</v>
      </c>
      <c r="F81" s="147">
        <v>0.15954921976936934</v>
      </c>
      <c r="G81" s="148">
        <v>0.14131402183760253</v>
      </c>
      <c r="H81" s="148">
        <v>8.2046109379648638E-2</v>
      </c>
      <c r="I81" s="148">
        <v>2.9551923601516237E-2</v>
      </c>
      <c r="J81" s="148">
        <v>6.1227382312174262E-4</v>
      </c>
      <c r="K81" s="148">
        <v>1.1982464981268133E-3</v>
      </c>
      <c r="L81" s="145">
        <v>1.3391203519949259E-3</v>
      </c>
      <c r="M81" s="145"/>
      <c r="N81" s="145"/>
      <c r="O81" s="145"/>
    </row>
    <row r="82" spans="1:16" hidden="1" x14ac:dyDescent="0.2">
      <c r="B82" s="132">
        <v>2023</v>
      </c>
      <c r="C82" s="132"/>
      <c r="D82" s="146">
        <v>0.30599999999999999</v>
      </c>
      <c r="E82" s="147">
        <v>0.25900000000000001</v>
      </c>
      <c r="F82" s="147">
        <v>0.16300000000000001</v>
      </c>
      <c r="G82" s="148">
        <v>0.151</v>
      </c>
      <c r="H82" s="148">
        <v>8.4000000000000005E-2</v>
      </c>
      <c r="I82" s="148">
        <v>3.4000000000000002E-2</v>
      </c>
      <c r="J82" s="148">
        <v>1E-3</v>
      </c>
      <c r="K82" s="148">
        <v>1E-3</v>
      </c>
      <c r="L82" s="145">
        <v>1E-3</v>
      </c>
      <c r="M82" s="145"/>
      <c r="N82" s="145"/>
      <c r="O82" s="145"/>
    </row>
    <row r="83" spans="1:16" hidden="1" x14ac:dyDescent="0.2">
      <c r="A83" s="46" t="s">
        <v>219</v>
      </c>
      <c r="B83" s="149">
        <v>2</v>
      </c>
      <c r="C83" s="149"/>
      <c r="D83" s="150"/>
      <c r="E83" s="150"/>
      <c r="F83" s="150"/>
      <c r="G83" s="150"/>
      <c r="H83" s="150"/>
      <c r="I83" s="150"/>
      <c r="J83" s="150"/>
      <c r="K83" s="150"/>
    </row>
    <row r="84" spans="1:16" hidden="1" x14ac:dyDescent="0.2">
      <c r="A84" s="46" t="s">
        <v>220</v>
      </c>
      <c r="B84" s="151" cm="1">
        <f t="array" ref="B84">INDEX(B78:B82,B83)</f>
        <v>2020</v>
      </c>
      <c r="C84" s="151"/>
      <c r="D84" s="46"/>
      <c r="E84" s="46"/>
      <c r="F84" s="46"/>
      <c r="G84" s="46"/>
      <c r="H84" s="46"/>
      <c r="I84" s="46"/>
      <c r="J84" s="46"/>
    </row>
    <row r="85" spans="1:16" hidden="1" x14ac:dyDescent="0.2">
      <c r="D85" s="152"/>
      <c r="E85" s="152"/>
      <c r="F85" s="152"/>
      <c r="I85" s="136"/>
    </row>
    <row r="86" spans="1:16" hidden="1" x14ac:dyDescent="0.2">
      <c r="D86" s="152"/>
      <c r="E86" s="152"/>
      <c r="F86" s="152"/>
      <c r="I86" s="136"/>
    </row>
    <row r="87" spans="1:16" ht="51" hidden="1" x14ac:dyDescent="0.2">
      <c r="B87" s="153"/>
      <c r="C87" s="153"/>
      <c r="D87" s="143" t="s">
        <v>210</v>
      </c>
      <c r="E87" s="143" t="s">
        <v>211</v>
      </c>
      <c r="F87" s="143" t="s">
        <v>212</v>
      </c>
      <c r="G87" s="143" t="s">
        <v>213</v>
      </c>
      <c r="H87" s="143" t="s">
        <v>214</v>
      </c>
      <c r="I87" s="143" t="s">
        <v>215</v>
      </c>
      <c r="J87" s="143" t="s">
        <v>216</v>
      </c>
      <c r="K87" s="142" t="s">
        <v>217</v>
      </c>
      <c r="L87" s="142" t="s">
        <v>218</v>
      </c>
      <c r="M87" s="142"/>
      <c r="N87" s="142"/>
      <c r="O87" s="142"/>
    </row>
    <row r="88" spans="1:16" hidden="1" x14ac:dyDescent="0.2">
      <c r="B88" s="154">
        <f>B84</f>
        <v>2020</v>
      </c>
      <c r="C88" s="154"/>
      <c r="D88" s="147">
        <f>IF($B$88=$B$78,D78,IF($B$88=$B$79,D79,IF($B$88=$B$80,D80,IF($B$88=$B$81,D81,IF($B$88=$B$82,D82)))))</f>
        <v>0.30813176232815137</v>
      </c>
      <c r="E88" s="147">
        <f>IF($B$88=$B$78,E79,IF($B$88=$B$79,E79,IF($B$88=$B$80,E80,IF($B$88=$B$81,E81,IF($B$88=$B$82,E82)))))</f>
        <v>0.27800000000000002</v>
      </c>
      <c r="F88" s="147">
        <f t="shared" ref="F88:L88" si="0">IF($B$88=$B$78,F78,IF($B$88=$B$79,F79,IF($B$88=$B$80,F80,IF($B$88=$B$81,F81,IF($B$88=$B$82,F82)))))</f>
        <v>0.128</v>
      </c>
      <c r="G88" s="147">
        <f t="shared" si="0"/>
        <v>0.156</v>
      </c>
      <c r="H88" s="147">
        <f t="shared" si="0"/>
        <v>8.5000000000000006E-2</v>
      </c>
      <c r="I88" s="147">
        <f t="shared" si="0"/>
        <v>3.7999999999999999E-2</v>
      </c>
      <c r="J88" s="147">
        <f t="shared" si="0"/>
        <v>1E-3</v>
      </c>
      <c r="K88" s="147">
        <f t="shared" si="0"/>
        <v>4.6880440990244784E-3</v>
      </c>
      <c r="L88" s="147">
        <f t="shared" si="0"/>
        <v>1.402787144250555E-3</v>
      </c>
      <c r="M88" s="147"/>
      <c r="N88" s="147"/>
      <c r="O88" s="147"/>
    </row>
    <row r="89" spans="1:16" hidden="1" x14ac:dyDescent="0.2">
      <c r="D89" s="152"/>
      <c r="E89" s="152"/>
      <c r="F89" s="152"/>
      <c r="I89" s="136"/>
    </row>
    <row r="90" spans="1:16" s="45" customFormat="1" ht="18" x14ac:dyDescent="0.25">
      <c r="B90" s="457" t="s">
        <v>221</v>
      </c>
      <c r="C90" s="457"/>
      <c r="D90" s="457"/>
      <c r="E90" s="125"/>
      <c r="F90" s="125"/>
      <c r="G90" s="126"/>
      <c r="H90" s="126"/>
      <c r="I90" s="126"/>
      <c r="J90" s="126"/>
    </row>
    <row r="91" spans="1:16" s="45" customFormat="1" x14ac:dyDescent="0.2">
      <c r="A91" s="189"/>
      <c r="B91" s="189"/>
      <c r="C91" s="189"/>
      <c r="D91" s="189"/>
      <c r="E91" s="189"/>
      <c r="F91" s="189"/>
      <c r="G91" s="189"/>
      <c r="H91" s="189"/>
      <c r="I91" s="189"/>
      <c r="J91" s="189"/>
      <c r="K91" s="189"/>
      <c r="L91" s="189"/>
      <c r="M91" s="189"/>
      <c r="N91" s="189"/>
      <c r="O91" s="189"/>
      <c r="P91" s="63"/>
    </row>
    <row r="92" spans="1:16" s="63" customFormat="1" x14ac:dyDescent="0.25">
      <c r="A92" s="189"/>
      <c r="B92" s="189" t="s">
        <v>200</v>
      </c>
      <c r="C92" s="189"/>
      <c r="D92" s="189">
        <v>13485958.651920369</v>
      </c>
      <c r="E92" s="189"/>
      <c r="F92" s="189"/>
      <c r="G92" s="189"/>
      <c r="H92" s="189"/>
      <c r="I92" s="189"/>
      <c r="J92" s="189"/>
      <c r="K92" s="189"/>
      <c r="L92" s="189"/>
      <c r="M92" s="189"/>
      <c r="N92" s="189"/>
      <c r="O92" s="189"/>
    </row>
    <row r="93" spans="1:16" s="63" customFormat="1" x14ac:dyDescent="0.25">
      <c r="A93" s="189"/>
      <c r="B93" s="189" t="s">
        <v>201</v>
      </c>
      <c r="C93" s="189"/>
      <c r="D93" s="189">
        <f>SUM(G95:G103)</f>
        <v>5812555.8057441758</v>
      </c>
      <c r="E93" s="189"/>
      <c r="F93" s="189"/>
      <c r="G93" s="189"/>
      <c r="H93" s="189"/>
      <c r="I93" s="189"/>
      <c r="J93" s="189"/>
      <c r="K93" s="189"/>
      <c r="L93" s="189"/>
      <c r="M93" s="189"/>
      <c r="N93" s="189"/>
      <c r="O93" s="189"/>
    </row>
    <row r="94" spans="1:16" s="63" customFormat="1" x14ac:dyDescent="0.25">
      <c r="A94" s="189"/>
      <c r="B94" s="189"/>
      <c r="C94" s="189"/>
      <c r="D94" s="189"/>
      <c r="E94" s="189"/>
      <c r="F94" s="189"/>
      <c r="G94" s="189"/>
      <c r="H94" s="189"/>
      <c r="I94" s="189"/>
      <c r="J94" s="189"/>
      <c r="K94" s="189"/>
      <c r="L94" s="189"/>
      <c r="M94" s="189"/>
      <c r="N94" s="189"/>
      <c r="O94" s="189"/>
    </row>
    <row r="95" spans="1:16" s="63" customFormat="1" ht="15" x14ac:dyDescent="0.25">
      <c r="A95" s="189"/>
      <c r="B95" s="190" t="s">
        <v>222</v>
      </c>
      <c r="C95" s="190"/>
      <c r="D95" s="191">
        <v>12242921.8752</v>
      </c>
      <c r="E95" s="189"/>
      <c r="F95" s="189" t="s">
        <v>223</v>
      </c>
      <c r="G95" s="189">
        <v>1878215.5466692974</v>
      </c>
      <c r="H95" s="189"/>
      <c r="I95" s="189"/>
      <c r="J95" s="189"/>
      <c r="K95" s="189"/>
      <c r="L95" s="189"/>
      <c r="M95" s="189"/>
      <c r="N95" s="189"/>
      <c r="O95" s="189"/>
    </row>
    <row r="96" spans="1:16" s="63" customFormat="1" ht="15" x14ac:dyDescent="0.25">
      <c r="A96" s="189"/>
      <c r="B96" s="190" t="s">
        <v>224</v>
      </c>
      <c r="C96" s="190"/>
      <c r="D96" s="191">
        <v>632.38518808399999</v>
      </c>
      <c r="E96" s="189"/>
      <c r="F96" s="189" t="s">
        <v>225</v>
      </c>
      <c r="G96" s="189">
        <v>0</v>
      </c>
      <c r="H96" s="189"/>
      <c r="I96" s="189"/>
      <c r="J96" s="189"/>
      <c r="K96" s="189"/>
      <c r="L96" s="189"/>
      <c r="M96" s="189"/>
      <c r="N96" s="189"/>
      <c r="O96" s="189"/>
    </row>
    <row r="97" spans="1:15" s="63" customFormat="1" ht="15" x14ac:dyDescent="0.25">
      <c r="A97" s="189"/>
      <c r="B97" s="190" t="s">
        <v>226</v>
      </c>
      <c r="C97" s="190"/>
      <c r="D97" s="191">
        <v>1101599.6200000001</v>
      </c>
      <c r="E97" s="189"/>
      <c r="F97" s="189" t="s">
        <v>227</v>
      </c>
      <c r="G97" s="189">
        <v>2558993.8877898548</v>
      </c>
      <c r="H97" s="189"/>
      <c r="I97" s="189"/>
      <c r="J97" s="189"/>
      <c r="K97" s="189"/>
      <c r="L97" s="189"/>
      <c r="M97" s="189"/>
      <c r="N97" s="189"/>
      <c r="O97" s="189"/>
    </row>
    <row r="98" spans="1:15" s="63" customFormat="1" ht="15" x14ac:dyDescent="0.25">
      <c r="A98" s="189"/>
      <c r="B98" s="190" t="s">
        <v>228</v>
      </c>
      <c r="C98" s="190"/>
      <c r="D98" s="191">
        <v>140804.77153228453</v>
      </c>
      <c r="E98" s="189"/>
      <c r="F98" s="189" t="s">
        <v>229</v>
      </c>
      <c r="G98" s="189">
        <v>380626.53279999999</v>
      </c>
      <c r="H98" s="189"/>
      <c r="I98" s="189"/>
      <c r="J98" s="189"/>
      <c r="K98" s="189"/>
      <c r="L98" s="189"/>
      <c r="M98" s="189"/>
      <c r="N98" s="189"/>
      <c r="O98" s="189"/>
    </row>
    <row r="99" spans="1:15" s="63" customFormat="1" x14ac:dyDescent="0.25">
      <c r="A99" s="189"/>
      <c r="B99" s="189"/>
      <c r="C99" s="189"/>
      <c r="D99" s="189"/>
      <c r="E99" s="189"/>
      <c r="F99" s="189" t="s">
        <v>230</v>
      </c>
      <c r="G99" s="189">
        <v>1124.941963624</v>
      </c>
      <c r="H99" s="189"/>
      <c r="I99" s="189"/>
      <c r="J99" s="189"/>
      <c r="K99" s="189"/>
      <c r="L99" s="189"/>
      <c r="M99" s="189"/>
      <c r="N99" s="189"/>
      <c r="O99" s="189"/>
    </row>
    <row r="100" spans="1:15" s="63" customFormat="1" x14ac:dyDescent="0.25">
      <c r="A100" s="189"/>
      <c r="B100" s="189"/>
      <c r="C100" s="189"/>
      <c r="D100" s="189"/>
      <c r="E100" s="189"/>
      <c r="F100" s="189" t="s">
        <v>231</v>
      </c>
      <c r="G100" s="189">
        <v>454876.04919833998</v>
      </c>
      <c r="H100" s="189"/>
      <c r="I100" s="189"/>
      <c r="J100" s="189"/>
      <c r="K100" s="189"/>
      <c r="L100" s="189"/>
      <c r="M100" s="189"/>
      <c r="N100" s="189"/>
      <c r="O100" s="189"/>
    </row>
    <row r="101" spans="1:15" s="63" customFormat="1" x14ac:dyDescent="0.25">
      <c r="A101" s="189"/>
      <c r="B101" s="189"/>
      <c r="C101" s="189"/>
      <c r="D101" s="189"/>
      <c r="E101" s="189"/>
      <c r="F101" s="189" t="s">
        <v>232</v>
      </c>
      <c r="G101" s="189">
        <v>338451.28082306002</v>
      </c>
      <c r="H101" s="189"/>
      <c r="I101" s="189"/>
      <c r="J101" s="189"/>
      <c r="K101" s="189"/>
      <c r="L101" s="189"/>
      <c r="M101" s="189"/>
      <c r="N101" s="189"/>
      <c r="O101" s="189"/>
    </row>
    <row r="102" spans="1:15" s="63" customFormat="1" x14ac:dyDescent="0.25">
      <c r="A102" s="189"/>
      <c r="B102" s="189"/>
      <c r="C102" s="189"/>
      <c r="D102" s="189"/>
      <c r="E102" s="189"/>
      <c r="F102" s="189" t="s">
        <v>233</v>
      </c>
      <c r="G102" s="189">
        <v>1.0929</v>
      </c>
      <c r="H102" s="189"/>
      <c r="I102" s="189"/>
      <c r="J102" s="189"/>
      <c r="K102" s="189"/>
      <c r="L102" s="189"/>
      <c r="M102" s="189"/>
      <c r="N102" s="189"/>
      <c r="O102" s="189"/>
    </row>
    <row r="103" spans="1:15" s="63" customFormat="1" x14ac:dyDescent="0.25">
      <c r="A103" s="189"/>
      <c r="B103" s="189"/>
      <c r="C103" s="189"/>
      <c r="D103" s="189"/>
      <c r="E103" s="189"/>
      <c r="F103" s="189" t="s">
        <v>234</v>
      </c>
      <c r="G103" s="189">
        <v>200266.47360000058</v>
      </c>
      <c r="H103" s="189"/>
      <c r="I103" s="189"/>
      <c r="J103" s="189"/>
      <c r="K103" s="189"/>
      <c r="L103" s="189"/>
      <c r="M103" s="189"/>
      <c r="N103" s="189"/>
      <c r="O103" s="189"/>
    </row>
    <row r="104" spans="1:15" s="63" customFormat="1" x14ac:dyDescent="0.25">
      <c r="A104" s="189"/>
      <c r="B104" s="189"/>
      <c r="C104" s="189"/>
      <c r="D104" s="189"/>
      <c r="E104" s="189"/>
      <c r="F104" s="189"/>
      <c r="G104" s="189"/>
      <c r="H104" s="189"/>
      <c r="I104" s="189"/>
      <c r="J104" s="189"/>
      <c r="K104" s="189"/>
      <c r="L104" s="189"/>
      <c r="M104" s="189"/>
      <c r="N104" s="189"/>
      <c r="O104" s="189"/>
    </row>
    <row r="105" spans="1:15" s="63" customFormat="1" ht="57" customHeight="1" x14ac:dyDescent="0.25">
      <c r="A105" s="189"/>
      <c r="B105" s="189"/>
      <c r="C105" s="189"/>
      <c r="D105" s="189"/>
      <c r="E105" s="189"/>
      <c r="F105" s="189"/>
      <c r="G105" s="189"/>
      <c r="H105" s="189"/>
      <c r="I105" s="189"/>
      <c r="J105" s="189"/>
      <c r="K105" s="189"/>
      <c r="L105" s="189"/>
      <c r="M105" s="189"/>
      <c r="N105" s="189"/>
      <c r="O105" s="189"/>
    </row>
    <row r="106" spans="1:15" s="63" customFormat="1" ht="57" customHeight="1" x14ac:dyDescent="0.25">
      <c r="A106" s="189"/>
      <c r="B106" s="189"/>
      <c r="C106" s="189"/>
      <c r="D106" s="189"/>
      <c r="E106" s="189"/>
      <c r="F106" s="189"/>
      <c r="G106" s="189"/>
      <c r="H106" s="189"/>
      <c r="I106" s="189"/>
      <c r="J106" s="189"/>
      <c r="K106" s="189"/>
      <c r="L106" s="189"/>
      <c r="M106" s="189"/>
      <c r="N106" s="189"/>
      <c r="O106" s="189"/>
    </row>
    <row r="107" spans="1:15" s="63" customFormat="1" ht="27" customHeight="1" x14ac:dyDescent="0.25">
      <c r="A107" s="189"/>
      <c r="B107" s="189"/>
      <c r="C107" s="189"/>
      <c r="D107" s="189"/>
      <c r="E107" s="189"/>
      <c r="F107" s="189"/>
      <c r="G107" s="189"/>
      <c r="H107" s="189"/>
      <c r="I107" s="189"/>
      <c r="J107" s="189"/>
      <c r="K107" s="189"/>
      <c r="L107" s="189"/>
      <c r="M107" s="189"/>
      <c r="N107" s="189"/>
      <c r="O107" s="189"/>
    </row>
    <row r="108" spans="1:15" ht="15.6" hidden="1" customHeight="1" x14ac:dyDescent="0.2">
      <c r="B108" s="132" t="s">
        <v>203</v>
      </c>
      <c r="C108" s="132"/>
      <c r="D108" s="157"/>
      <c r="E108" s="157"/>
      <c r="F108" s="157"/>
      <c r="G108" s="157"/>
      <c r="H108" s="157"/>
      <c r="I108" s="157"/>
      <c r="J108" s="158"/>
    </row>
    <row r="109" spans="1:15" ht="6.6" customHeight="1" x14ac:dyDescent="0.25">
      <c r="B109" s="65"/>
      <c r="C109" s="65"/>
      <c r="D109" s="63"/>
      <c r="E109" s="63"/>
      <c r="F109" s="63"/>
    </row>
    <row r="110" spans="1:15" s="196" customFormat="1" ht="18" x14ac:dyDescent="0.25">
      <c r="B110" s="427" t="s">
        <v>235</v>
      </c>
      <c r="C110" s="427"/>
      <c r="D110" s="427"/>
      <c r="E110" s="197"/>
      <c r="F110" s="197"/>
      <c r="G110" s="198"/>
      <c r="H110" s="198"/>
      <c r="I110" s="198"/>
      <c r="J110" s="198"/>
    </row>
    <row r="111" spans="1:15" ht="12" customHeight="1" x14ac:dyDescent="0.25">
      <c r="A111" s="428"/>
      <c r="B111" s="65"/>
      <c r="C111" s="65"/>
      <c r="D111" s="63"/>
      <c r="E111" s="63"/>
      <c r="F111" s="63"/>
    </row>
    <row r="112" spans="1:15" ht="18" customHeight="1" x14ac:dyDescent="0.2">
      <c r="A112" s="428"/>
      <c r="B112" s="447" t="s">
        <v>236</v>
      </c>
      <c r="C112" s="447"/>
      <c r="D112" s="447"/>
      <c r="E112" s="447"/>
      <c r="F112" s="447"/>
      <c r="G112" s="447"/>
      <c r="H112" s="447"/>
      <c r="I112" s="447"/>
      <c r="J112" s="447"/>
      <c r="L112" s="129"/>
      <c r="M112" s="129"/>
      <c r="N112" s="129"/>
      <c r="O112" s="129"/>
    </row>
    <row r="113" spans="1:15" ht="12" customHeight="1" x14ac:dyDescent="0.25">
      <c r="A113" s="428"/>
      <c r="B113" s="65"/>
      <c r="C113" s="65"/>
      <c r="D113" s="63"/>
      <c r="E113" s="63"/>
      <c r="F113" s="63"/>
    </row>
    <row r="114" spans="1:15" x14ac:dyDescent="0.2">
      <c r="A114" s="428"/>
      <c r="B114" s="131" t="s">
        <v>196</v>
      </c>
      <c r="C114" s="131"/>
      <c r="D114" s="430"/>
      <c r="E114" s="430"/>
      <c r="F114" s="430"/>
      <c r="G114" s="430"/>
      <c r="H114" s="430"/>
      <c r="I114" s="430"/>
      <c r="J114" s="130"/>
    </row>
    <row r="115" spans="1:15" x14ac:dyDescent="0.2">
      <c r="A115" s="428"/>
      <c r="B115" s="132">
        <v>2022</v>
      </c>
      <c r="C115" s="431" t="s">
        <v>237</v>
      </c>
      <c r="D115" s="431"/>
      <c r="E115" s="431"/>
      <c r="F115" s="431"/>
      <c r="G115" s="431"/>
      <c r="H115" s="431"/>
      <c r="I115" s="431"/>
      <c r="J115" s="156" t="s">
        <v>44</v>
      </c>
    </row>
    <row r="116" spans="1:15" x14ac:dyDescent="0.2">
      <c r="A116" s="428"/>
      <c r="B116" s="132">
        <v>2023</v>
      </c>
      <c r="C116" s="431" t="s">
        <v>238</v>
      </c>
      <c r="D116" s="431"/>
      <c r="E116" s="431"/>
      <c r="F116" s="431"/>
      <c r="G116" s="431"/>
      <c r="H116" s="431"/>
      <c r="I116" s="431"/>
      <c r="J116" s="156" t="s">
        <v>44</v>
      </c>
    </row>
    <row r="117" spans="1:15" x14ac:dyDescent="0.2">
      <c r="A117" s="428"/>
      <c r="B117" s="132">
        <v>2024</v>
      </c>
      <c r="C117" s="431" t="s">
        <v>239</v>
      </c>
      <c r="D117" s="431"/>
      <c r="E117" s="431"/>
      <c r="F117" s="431"/>
      <c r="G117" s="431"/>
      <c r="H117" s="431"/>
      <c r="I117" s="431"/>
      <c r="J117" s="156" t="s">
        <v>44</v>
      </c>
    </row>
    <row r="118" spans="1:15" ht="19.899999999999999" customHeight="1" x14ac:dyDescent="0.25">
      <c r="B118" s="65"/>
      <c r="C118" s="65"/>
      <c r="D118" s="63"/>
      <c r="E118" s="63"/>
      <c r="F118" s="63"/>
    </row>
    <row r="119" spans="1:15" s="196" customFormat="1" ht="18" x14ac:dyDescent="0.25">
      <c r="B119" s="427" t="s">
        <v>240</v>
      </c>
      <c r="C119" s="427"/>
      <c r="D119" s="427"/>
      <c r="E119" s="197"/>
      <c r="F119" s="197"/>
      <c r="G119" s="198"/>
      <c r="H119" s="198"/>
      <c r="I119" s="198"/>
      <c r="J119" s="198"/>
    </row>
    <row r="120" spans="1:15" ht="11.45" customHeight="1" x14ac:dyDescent="0.25">
      <c r="A120" s="428"/>
      <c r="B120" s="65"/>
      <c r="C120" s="65"/>
      <c r="D120" s="63"/>
      <c r="E120" s="63"/>
      <c r="F120" s="63"/>
    </row>
    <row r="121" spans="1:15" ht="18" customHeight="1" x14ac:dyDescent="0.2">
      <c r="A121" s="428"/>
      <c r="B121" s="447" t="s">
        <v>241</v>
      </c>
      <c r="C121" s="447"/>
      <c r="D121" s="447"/>
      <c r="E121" s="447"/>
      <c r="F121" s="447"/>
      <c r="G121" s="447"/>
      <c r="H121" s="447"/>
      <c r="I121" s="447"/>
      <c r="J121" s="447"/>
      <c r="L121" s="129"/>
      <c r="M121" s="129"/>
      <c r="N121" s="129"/>
      <c r="O121" s="129"/>
    </row>
    <row r="122" spans="1:15" ht="10.9" customHeight="1" x14ac:dyDescent="0.25">
      <c r="A122" s="428"/>
      <c r="B122" s="65"/>
      <c r="C122" s="65"/>
      <c r="D122" s="63"/>
      <c r="E122" s="63"/>
      <c r="F122" s="63"/>
    </row>
    <row r="123" spans="1:15" x14ac:dyDescent="0.2">
      <c r="A123" s="428"/>
      <c r="B123" s="131" t="s">
        <v>196</v>
      </c>
      <c r="C123" s="131"/>
      <c r="D123" s="430"/>
      <c r="E123" s="430"/>
      <c r="F123" s="430"/>
      <c r="G123" s="430"/>
      <c r="H123" s="430"/>
      <c r="I123" s="430"/>
      <c r="J123" s="130"/>
    </row>
    <row r="124" spans="1:15" ht="15" hidden="1" customHeight="1" x14ac:dyDescent="0.2">
      <c r="B124" s="132" t="s">
        <v>203</v>
      </c>
      <c r="C124" s="132"/>
      <c r="D124" s="63"/>
      <c r="E124" s="63"/>
      <c r="F124" s="63"/>
    </row>
    <row r="125" spans="1:15" ht="14.45" customHeight="1" x14ac:dyDescent="0.2">
      <c r="B125" s="132">
        <v>2023</v>
      </c>
      <c r="C125" s="523" t="s">
        <v>242</v>
      </c>
      <c r="D125" s="523"/>
      <c r="E125" s="523"/>
      <c r="F125" s="523"/>
      <c r="G125" s="523"/>
      <c r="H125" s="523"/>
      <c r="I125" s="523"/>
      <c r="J125" s="172"/>
    </row>
    <row r="126" spans="1:15" ht="14.45" customHeight="1" x14ac:dyDescent="0.25">
      <c r="B126" s="65"/>
      <c r="C126" s="65"/>
      <c r="D126" s="63"/>
      <c r="E126" s="63"/>
      <c r="F126" s="63"/>
    </row>
    <row r="127" spans="1:15" s="196" customFormat="1" ht="18" x14ac:dyDescent="0.25">
      <c r="B127" s="427" t="s">
        <v>243</v>
      </c>
      <c r="C127" s="427"/>
      <c r="D127" s="427"/>
      <c r="E127" s="197"/>
      <c r="F127" s="197"/>
      <c r="G127" s="198"/>
      <c r="H127" s="198"/>
      <c r="I127" s="198"/>
      <c r="J127" s="198"/>
    </row>
    <row r="128" spans="1:15" ht="19.5" x14ac:dyDescent="0.25">
      <c r="A128" s="428"/>
      <c r="B128" s="65"/>
      <c r="C128" s="65"/>
      <c r="D128" s="63"/>
      <c r="E128" s="63"/>
      <c r="F128" s="63"/>
    </row>
    <row r="129" spans="1:15" ht="18" customHeight="1" x14ac:dyDescent="0.2">
      <c r="A129" s="428"/>
      <c r="B129" s="447" t="s">
        <v>244</v>
      </c>
      <c r="C129" s="447"/>
      <c r="D129" s="447"/>
      <c r="E129" s="447"/>
      <c r="F129" s="447"/>
      <c r="G129" s="447"/>
      <c r="H129" s="447"/>
      <c r="I129" s="447"/>
      <c r="J129" s="447"/>
      <c r="L129" s="129"/>
      <c r="M129" s="129"/>
      <c r="N129" s="129"/>
      <c r="O129" s="129"/>
    </row>
    <row r="130" spans="1:15" ht="19.5" x14ac:dyDescent="0.25">
      <c r="A130" s="428"/>
      <c r="B130" s="65"/>
      <c r="C130" s="65"/>
      <c r="D130" s="63"/>
      <c r="E130" s="63"/>
      <c r="F130" s="63"/>
    </row>
    <row r="131" spans="1:15" x14ac:dyDescent="0.2">
      <c r="A131" s="428"/>
      <c r="B131" s="131" t="s">
        <v>196</v>
      </c>
      <c r="C131" s="131"/>
      <c r="D131" s="445" t="s">
        <v>245</v>
      </c>
      <c r="E131" s="445"/>
      <c r="F131" s="445"/>
      <c r="G131" s="445"/>
      <c r="H131" s="445"/>
      <c r="I131" s="445"/>
      <c r="J131" s="131"/>
    </row>
    <row r="132" spans="1:15" ht="255.6" customHeight="1" x14ac:dyDescent="0.2">
      <c r="B132" s="132">
        <v>2024</v>
      </c>
      <c r="C132" s="431" t="s">
        <v>246</v>
      </c>
      <c r="D132" s="431"/>
      <c r="E132" s="431"/>
      <c r="F132" s="431"/>
      <c r="G132" s="431"/>
      <c r="H132" s="431"/>
      <c r="I132" s="431"/>
      <c r="J132" s="431"/>
    </row>
    <row r="133" spans="1:15" ht="15" customHeight="1" x14ac:dyDescent="0.25">
      <c r="B133" s="65"/>
      <c r="C133" s="65"/>
      <c r="D133" s="63"/>
      <c r="E133" s="63"/>
      <c r="F133" s="63"/>
    </row>
    <row r="134" spans="1:15" ht="14.45" customHeight="1" x14ac:dyDescent="0.25">
      <c r="B134" s="65"/>
      <c r="C134" s="65"/>
      <c r="D134" s="63"/>
      <c r="E134" s="63"/>
      <c r="F134" s="63"/>
    </row>
    <row r="135" spans="1:15" s="196" customFormat="1" ht="18" x14ac:dyDescent="0.25">
      <c r="B135" s="427" t="s">
        <v>247</v>
      </c>
      <c r="C135" s="427"/>
      <c r="D135" s="427"/>
      <c r="E135" s="197"/>
      <c r="F135" s="197"/>
      <c r="G135" s="198"/>
      <c r="H135" s="198"/>
      <c r="I135" s="198"/>
      <c r="J135" s="198"/>
    </row>
    <row r="136" spans="1:15" ht="10.15" customHeight="1" x14ac:dyDescent="0.25">
      <c r="A136" s="428"/>
      <c r="B136" s="65"/>
      <c r="C136" s="65"/>
      <c r="D136" s="63"/>
      <c r="E136" s="63"/>
      <c r="F136" s="63"/>
    </row>
    <row r="137" spans="1:15" ht="18" customHeight="1" x14ac:dyDescent="0.2">
      <c r="A137" s="428"/>
      <c r="B137" s="447" t="s">
        <v>248</v>
      </c>
      <c r="C137" s="447"/>
      <c r="D137" s="447"/>
      <c r="E137" s="447"/>
      <c r="F137" s="447"/>
      <c r="G137" s="447"/>
      <c r="H137" s="447"/>
      <c r="I137" s="447"/>
      <c r="J137" s="447"/>
      <c r="L137" s="129"/>
      <c r="M137" s="129"/>
      <c r="N137" s="129"/>
      <c r="O137" s="129"/>
    </row>
    <row r="138" spans="1:15" ht="8.4499999999999993" customHeight="1" x14ac:dyDescent="0.25">
      <c r="A138" s="428"/>
      <c r="B138" s="65"/>
      <c r="C138" s="65"/>
      <c r="D138" s="63"/>
      <c r="E138" s="63"/>
      <c r="F138" s="63"/>
    </row>
    <row r="139" spans="1:15" x14ac:dyDescent="0.2">
      <c r="A139" s="428"/>
      <c r="B139" s="131" t="s">
        <v>196</v>
      </c>
      <c r="C139" s="131"/>
      <c r="D139" s="445" t="s">
        <v>245</v>
      </c>
      <c r="E139" s="445"/>
      <c r="F139" s="445"/>
      <c r="G139" s="445"/>
      <c r="H139" s="445"/>
      <c r="I139" s="445"/>
      <c r="J139" s="131"/>
    </row>
    <row r="140" spans="1:15" ht="166.15" customHeight="1" x14ac:dyDescent="0.2">
      <c r="B140" s="132">
        <v>2024</v>
      </c>
      <c r="C140" s="431" t="s">
        <v>249</v>
      </c>
      <c r="D140" s="431"/>
      <c r="E140" s="431"/>
      <c r="F140" s="431"/>
      <c r="G140" s="431"/>
      <c r="H140" s="431"/>
      <c r="I140" s="431"/>
      <c r="J140" s="431"/>
    </row>
    <row r="141" spans="1:15" ht="14.45" customHeight="1" x14ac:dyDescent="0.25">
      <c r="B141" s="65"/>
      <c r="C141" s="65"/>
      <c r="D141" s="63"/>
      <c r="E141" s="63"/>
      <c r="F141" s="63"/>
    </row>
    <row r="142" spans="1:15" ht="14.45" customHeight="1" x14ac:dyDescent="0.25">
      <c r="B142" s="65"/>
      <c r="C142" s="65"/>
      <c r="D142" s="63"/>
      <c r="E142" s="63"/>
      <c r="F142" s="63"/>
    </row>
    <row r="143" spans="1:15" s="196" customFormat="1" ht="18" x14ac:dyDescent="0.25">
      <c r="B143" s="427" t="s">
        <v>250</v>
      </c>
      <c r="C143" s="427"/>
      <c r="D143" s="427"/>
      <c r="E143" s="197"/>
      <c r="F143" s="197"/>
      <c r="G143" s="198"/>
      <c r="H143" s="198"/>
      <c r="I143" s="198"/>
      <c r="J143" s="198"/>
    </row>
    <row r="144" spans="1:15" ht="10.15" customHeight="1" x14ac:dyDescent="0.25">
      <c r="A144" s="428"/>
      <c r="B144" s="65"/>
      <c r="C144" s="65"/>
      <c r="D144" s="63"/>
      <c r="E144" s="63"/>
      <c r="F144" s="63"/>
    </row>
    <row r="145" spans="1:16" ht="18" customHeight="1" x14ac:dyDescent="0.2">
      <c r="A145" s="428"/>
      <c r="B145" s="447" t="s">
        <v>251</v>
      </c>
      <c r="C145" s="447"/>
      <c r="D145" s="447"/>
      <c r="E145" s="447"/>
      <c r="F145" s="447"/>
      <c r="G145" s="447"/>
      <c r="H145" s="447"/>
      <c r="I145" s="447"/>
      <c r="J145" s="447"/>
      <c r="L145" s="129"/>
      <c r="M145" s="129"/>
      <c r="N145" s="129"/>
      <c r="O145" s="129"/>
    </row>
    <row r="146" spans="1:16" ht="7.15" customHeight="1" x14ac:dyDescent="0.25">
      <c r="A146" s="428"/>
      <c r="B146" s="65"/>
      <c r="C146" s="65"/>
      <c r="D146" s="63"/>
      <c r="E146" s="63"/>
      <c r="F146" s="63"/>
    </row>
    <row r="147" spans="1:16" x14ac:dyDescent="0.2">
      <c r="A147" s="428"/>
      <c r="B147" s="445" t="s">
        <v>196</v>
      </c>
      <c r="C147" s="217" t="s">
        <v>252</v>
      </c>
      <c r="D147" s="518" t="s">
        <v>197</v>
      </c>
      <c r="E147" s="518"/>
      <c r="F147" s="519"/>
      <c r="G147" s="520" t="s">
        <v>253</v>
      </c>
      <c r="H147" s="520"/>
      <c r="I147" s="520"/>
      <c r="J147" s="46"/>
    </row>
    <row r="148" spans="1:16" ht="38.25" x14ac:dyDescent="0.2">
      <c r="A148" s="127"/>
      <c r="B148" s="445"/>
      <c r="C148" s="217"/>
      <c r="D148" s="200" t="s">
        <v>254</v>
      </c>
      <c r="E148" s="200" t="s">
        <v>255</v>
      </c>
      <c r="F148" s="206" t="s">
        <v>256</v>
      </c>
      <c r="G148" s="201" t="s">
        <v>254</v>
      </c>
      <c r="H148" s="201" t="s">
        <v>255</v>
      </c>
      <c r="I148" s="207" t="s">
        <v>257</v>
      </c>
      <c r="J148" s="218"/>
      <c r="K148" s="218"/>
      <c r="L148" s="218"/>
      <c r="M148" s="218"/>
      <c r="N148" s="218"/>
      <c r="O148" s="218"/>
      <c r="P148" s="218"/>
    </row>
    <row r="149" spans="1:16" ht="34.15" customHeight="1" x14ac:dyDescent="0.2">
      <c r="B149" s="461">
        <v>2023</v>
      </c>
      <c r="C149" s="208" t="s">
        <v>258</v>
      </c>
      <c r="D149" s="308">
        <v>0</v>
      </c>
      <c r="E149" s="308">
        <v>22715</v>
      </c>
      <c r="F149" s="309">
        <f>SUM(D149:E149)</f>
        <v>22715</v>
      </c>
      <c r="G149" s="308">
        <v>0</v>
      </c>
      <c r="H149" s="308">
        <v>11582.904</v>
      </c>
      <c r="I149" s="309">
        <f t="shared" ref="I149:I155" si="1">SUM(G149:H149)</f>
        <v>11582.904</v>
      </c>
      <c r="J149" s="219"/>
      <c r="K149" s="221">
        <v>2023</v>
      </c>
      <c r="L149" s="218">
        <v>2024</v>
      </c>
      <c r="M149" s="218"/>
      <c r="N149" s="218"/>
      <c r="O149" s="218"/>
      <c r="P149" s="218"/>
    </row>
    <row r="150" spans="1:16" ht="43.15" customHeight="1" x14ac:dyDescent="0.2">
      <c r="B150" s="462"/>
      <c r="C150" s="205" t="s">
        <v>259</v>
      </c>
      <c r="D150" s="308">
        <v>0</v>
      </c>
      <c r="E150" s="308">
        <v>109542</v>
      </c>
      <c r="F150" s="309">
        <f t="shared" ref="F150:F155" si="2">SUM(D150:E150)</f>
        <v>109542</v>
      </c>
      <c r="G150" s="308">
        <v>0</v>
      </c>
      <c r="H150" s="308">
        <v>1031.8340000000001</v>
      </c>
      <c r="I150" s="309">
        <f t="shared" si="1"/>
        <v>1031.8340000000001</v>
      </c>
      <c r="J150" s="219" t="s">
        <v>197</v>
      </c>
      <c r="K150" s="219">
        <f>F155</f>
        <v>141192</v>
      </c>
      <c r="L150" s="220">
        <f>F162</f>
        <v>135008.22699999998</v>
      </c>
      <c r="M150" s="220"/>
      <c r="N150" s="220"/>
      <c r="O150" s="220"/>
      <c r="P150" s="218"/>
    </row>
    <row r="151" spans="1:16" ht="34.15" customHeight="1" x14ac:dyDescent="0.2">
      <c r="B151" s="462"/>
      <c r="C151" s="205" t="s">
        <v>260</v>
      </c>
      <c r="D151" s="308">
        <v>0</v>
      </c>
      <c r="E151" s="308">
        <v>5160</v>
      </c>
      <c r="F151" s="309">
        <f t="shared" si="2"/>
        <v>5160</v>
      </c>
      <c r="G151" s="308">
        <v>0</v>
      </c>
      <c r="H151" s="308">
        <v>1992.7940000000001</v>
      </c>
      <c r="I151" s="309">
        <f t="shared" si="1"/>
        <v>1992.7940000000001</v>
      </c>
      <c r="J151" s="219" t="s">
        <v>253</v>
      </c>
      <c r="K151" s="219">
        <f>I155</f>
        <v>14733.513000000001</v>
      </c>
      <c r="L151" s="220">
        <f>I162</f>
        <v>15046.886</v>
      </c>
      <c r="M151" s="220"/>
      <c r="N151" s="220"/>
      <c r="O151" s="220"/>
      <c r="P151" s="218"/>
    </row>
    <row r="152" spans="1:16" ht="34.15" customHeight="1" x14ac:dyDescent="0.2">
      <c r="B152" s="462"/>
      <c r="C152" s="205" t="s">
        <v>261</v>
      </c>
      <c r="D152" s="308">
        <v>0</v>
      </c>
      <c r="E152" s="308">
        <v>3602</v>
      </c>
      <c r="F152" s="309">
        <f t="shared" si="2"/>
        <v>3602</v>
      </c>
      <c r="G152" s="308">
        <v>0</v>
      </c>
      <c r="H152" s="308">
        <v>0</v>
      </c>
      <c r="I152" s="309">
        <f t="shared" si="1"/>
        <v>0</v>
      </c>
      <c r="J152" s="199"/>
      <c r="K152" s="199"/>
    </row>
    <row r="153" spans="1:16" ht="34.15" customHeight="1" x14ac:dyDescent="0.2">
      <c r="B153" s="462"/>
      <c r="C153" s="205" t="s">
        <v>262</v>
      </c>
      <c r="D153" s="308">
        <v>0</v>
      </c>
      <c r="E153" s="308">
        <v>136</v>
      </c>
      <c r="F153" s="309">
        <f t="shared" si="2"/>
        <v>136</v>
      </c>
      <c r="G153" s="308">
        <v>0</v>
      </c>
      <c r="H153" s="308">
        <v>125.982</v>
      </c>
      <c r="I153" s="309">
        <f t="shared" si="1"/>
        <v>125.982</v>
      </c>
      <c r="J153" s="199"/>
      <c r="K153" s="199"/>
    </row>
    <row r="154" spans="1:16" ht="34.15" customHeight="1" x14ac:dyDescent="0.2">
      <c r="B154" s="462"/>
      <c r="C154" s="205" t="s">
        <v>263</v>
      </c>
      <c r="D154" s="308">
        <v>0</v>
      </c>
      <c r="E154" s="308">
        <v>37</v>
      </c>
      <c r="F154" s="309">
        <f t="shared" si="2"/>
        <v>37</v>
      </c>
      <c r="G154" s="308">
        <v>0</v>
      </c>
      <c r="H154" s="308">
        <v>0</v>
      </c>
      <c r="I154" s="309">
        <f t="shared" si="1"/>
        <v>0</v>
      </c>
      <c r="J154" s="199"/>
      <c r="K154" s="199"/>
    </row>
    <row r="155" spans="1:16" ht="70.150000000000006" customHeight="1" x14ac:dyDescent="0.2">
      <c r="B155" s="463"/>
      <c r="C155" s="209" t="s">
        <v>264</v>
      </c>
      <c r="D155" s="310">
        <v>0</v>
      </c>
      <c r="E155" s="311">
        <v>141192</v>
      </c>
      <c r="F155" s="312">
        <f t="shared" si="2"/>
        <v>141192</v>
      </c>
      <c r="G155" s="310">
        <v>0</v>
      </c>
      <c r="H155" s="311">
        <v>14733.513000000001</v>
      </c>
      <c r="I155" s="312">
        <f t="shared" si="1"/>
        <v>14733.513000000001</v>
      </c>
      <c r="J155" s="199"/>
      <c r="K155" s="199"/>
    </row>
    <row r="156" spans="1:16" ht="34.15" customHeight="1" x14ac:dyDescent="0.25">
      <c r="B156" s="461">
        <v>2024</v>
      </c>
      <c r="C156" s="208" t="s">
        <v>258</v>
      </c>
      <c r="D156" s="308">
        <v>0</v>
      </c>
      <c r="E156" s="308">
        <v>21594.246999999999</v>
      </c>
      <c r="F156" s="309">
        <f>SUM(D156:E156)</f>
        <v>21594.246999999999</v>
      </c>
      <c r="G156" s="308">
        <v>0</v>
      </c>
      <c r="H156" s="308">
        <v>11170.121999999999</v>
      </c>
      <c r="I156" s="309">
        <f t="shared" ref="I156:I162" si="3">SUM(G156:H156)</f>
        <v>11170.121999999999</v>
      </c>
      <c r="J156" s="199"/>
      <c r="K156" s="222" t="s">
        <v>265</v>
      </c>
      <c r="L156" s="222">
        <v>0.12</v>
      </c>
      <c r="M156" s="222"/>
      <c r="N156" s="222"/>
      <c r="O156" s="222"/>
    </row>
    <row r="157" spans="1:16" ht="34.15" customHeight="1" x14ac:dyDescent="0.25">
      <c r="B157" s="462"/>
      <c r="C157" s="205" t="s">
        <v>259</v>
      </c>
      <c r="D157" s="308">
        <v>273.976</v>
      </c>
      <c r="E157" s="308">
        <v>104998.68</v>
      </c>
      <c r="F157" s="309">
        <f t="shared" ref="F157:F162" si="4">SUM(D157:E157)</f>
        <v>105272.65599999999</v>
      </c>
      <c r="G157" s="308">
        <v>0</v>
      </c>
      <c r="H157" s="308">
        <v>912.24</v>
      </c>
      <c r="I157" s="309">
        <f t="shared" si="3"/>
        <v>912.24</v>
      </c>
      <c r="J157" s="199"/>
      <c r="K157" s="222" t="s">
        <v>266</v>
      </c>
      <c r="L157" s="222">
        <v>0.02</v>
      </c>
      <c r="M157" s="222"/>
      <c r="N157" s="222"/>
      <c r="O157" s="222"/>
    </row>
    <row r="158" spans="1:16" ht="34.15" customHeight="1" x14ac:dyDescent="0.25">
      <c r="B158" s="462"/>
      <c r="C158" s="205" t="s">
        <v>260</v>
      </c>
      <c r="D158" s="308">
        <v>0</v>
      </c>
      <c r="E158" s="308">
        <v>4363.7510000000002</v>
      </c>
      <c r="F158" s="309">
        <f t="shared" si="4"/>
        <v>4363.7510000000002</v>
      </c>
      <c r="G158" s="308">
        <v>0</v>
      </c>
      <c r="H158" s="308">
        <v>2849.5439999999999</v>
      </c>
      <c r="I158" s="309">
        <f t="shared" si="3"/>
        <v>2849.5439999999999</v>
      </c>
      <c r="J158" s="199"/>
      <c r="K158" s="222" t="s">
        <v>267</v>
      </c>
      <c r="L158" s="222">
        <v>0.03</v>
      </c>
      <c r="M158" s="222"/>
      <c r="N158" s="222"/>
      <c r="O158" s="222"/>
    </row>
    <row r="159" spans="1:16" ht="34.15" customHeight="1" x14ac:dyDescent="0.25">
      <c r="B159" s="462"/>
      <c r="C159" s="205" t="s">
        <v>261</v>
      </c>
      <c r="D159" s="308">
        <v>0</v>
      </c>
      <c r="E159" s="308">
        <v>3634.3629999999998</v>
      </c>
      <c r="F159" s="309">
        <f t="shared" si="4"/>
        <v>3634.3629999999998</v>
      </c>
      <c r="G159" s="308">
        <v>0</v>
      </c>
      <c r="H159" s="308">
        <v>0</v>
      </c>
      <c r="I159" s="309">
        <f t="shared" si="3"/>
        <v>0</v>
      </c>
      <c r="J159" s="199"/>
      <c r="K159" s="222" t="s">
        <v>268</v>
      </c>
      <c r="L159" s="222">
        <v>0.03</v>
      </c>
      <c r="M159" s="222"/>
      <c r="N159" s="222"/>
      <c r="O159" s="222"/>
    </row>
    <row r="160" spans="1:16" ht="34.15" customHeight="1" x14ac:dyDescent="0.25">
      <c r="B160" s="462"/>
      <c r="C160" s="205" t="s">
        <v>262</v>
      </c>
      <c r="D160" s="308">
        <v>0</v>
      </c>
      <c r="E160" s="308">
        <v>108.503</v>
      </c>
      <c r="F160" s="309">
        <f t="shared" si="4"/>
        <v>108.503</v>
      </c>
      <c r="G160" s="308">
        <v>0</v>
      </c>
      <c r="H160" s="308">
        <v>114.98099999999999</v>
      </c>
      <c r="I160" s="309">
        <f t="shared" si="3"/>
        <v>114.98099999999999</v>
      </c>
      <c r="J160" s="199"/>
      <c r="K160" s="222" t="s">
        <v>269</v>
      </c>
      <c r="L160" s="222">
        <v>7.0000000000000007E-2</v>
      </c>
      <c r="M160" s="222"/>
      <c r="N160" s="222"/>
      <c r="O160" s="222"/>
    </row>
    <row r="161" spans="1:16" ht="34.15" customHeight="1" x14ac:dyDescent="0.25">
      <c r="B161" s="462"/>
      <c r="C161" s="205" t="s">
        <v>263</v>
      </c>
      <c r="D161" s="308">
        <v>0</v>
      </c>
      <c r="E161" s="308">
        <v>34.707000000000001</v>
      </c>
      <c r="F161" s="309">
        <f t="shared" si="4"/>
        <v>34.707000000000001</v>
      </c>
      <c r="G161" s="308">
        <v>0</v>
      </c>
      <c r="H161" s="308">
        <v>0</v>
      </c>
      <c r="I161" s="309">
        <f t="shared" si="3"/>
        <v>0</v>
      </c>
      <c r="J161" s="199"/>
      <c r="K161" s="222" t="s">
        <v>270</v>
      </c>
      <c r="L161" s="222">
        <v>0.03</v>
      </c>
      <c r="M161" s="222"/>
      <c r="N161" s="222"/>
      <c r="O161" s="222"/>
    </row>
    <row r="162" spans="1:16" ht="70.150000000000006" customHeight="1" x14ac:dyDescent="0.25">
      <c r="B162" s="463"/>
      <c r="C162" s="209" t="s">
        <v>264</v>
      </c>
      <c r="D162" s="310">
        <v>273.976</v>
      </c>
      <c r="E162" s="311">
        <v>134734.25099999999</v>
      </c>
      <c r="F162" s="312">
        <f t="shared" si="4"/>
        <v>135008.22699999998</v>
      </c>
      <c r="G162" s="310">
        <v>0</v>
      </c>
      <c r="H162" s="311">
        <v>15046.886</v>
      </c>
      <c r="I162" s="312">
        <f t="shared" si="3"/>
        <v>15046.886</v>
      </c>
      <c r="J162" s="199"/>
      <c r="K162" s="222" t="s">
        <v>271</v>
      </c>
      <c r="L162" s="222">
        <v>0.04</v>
      </c>
      <c r="M162" s="222"/>
      <c r="N162" s="222"/>
      <c r="O162" s="222"/>
    </row>
    <row r="163" spans="1:16" ht="33" customHeight="1" x14ac:dyDescent="0.25">
      <c r="B163" s="460" t="s">
        <v>272</v>
      </c>
      <c r="C163" s="460"/>
      <c r="D163" s="460"/>
      <c r="E163" s="460"/>
      <c r="F163" s="460"/>
      <c r="G163" s="460"/>
      <c r="H163" s="460"/>
      <c r="I163" s="460"/>
      <c r="J163" s="460"/>
      <c r="K163" s="222" t="s">
        <v>273</v>
      </c>
      <c r="L163" s="222">
        <v>0.66</v>
      </c>
      <c r="M163" s="222"/>
      <c r="N163" s="222"/>
      <c r="O163" s="222"/>
    </row>
    <row r="164" spans="1:16" ht="14.45" customHeight="1" x14ac:dyDescent="0.25">
      <c r="B164" s="65"/>
      <c r="C164" s="65"/>
      <c r="D164" s="63"/>
      <c r="E164" s="63"/>
      <c r="F164" s="63"/>
    </row>
    <row r="165" spans="1:16" s="196" customFormat="1" ht="18" x14ac:dyDescent="0.25">
      <c r="B165" s="427" t="s">
        <v>274</v>
      </c>
      <c r="C165" s="427"/>
      <c r="D165" s="427"/>
      <c r="E165" s="197"/>
      <c r="F165" s="197"/>
      <c r="G165" s="198"/>
      <c r="H165" s="198"/>
      <c r="I165" s="198"/>
      <c r="J165" s="198"/>
    </row>
    <row r="166" spans="1:16" ht="10.15" customHeight="1" x14ac:dyDescent="0.25">
      <c r="A166" s="428"/>
      <c r="B166" s="65"/>
      <c r="C166" s="65"/>
      <c r="D166" s="63"/>
      <c r="E166" s="63"/>
      <c r="F166" s="63"/>
    </row>
    <row r="167" spans="1:16" ht="18" customHeight="1" x14ac:dyDescent="0.2">
      <c r="A167" s="428"/>
      <c r="B167" s="447" t="s">
        <v>275</v>
      </c>
      <c r="C167" s="447"/>
      <c r="D167" s="447"/>
      <c r="E167" s="447"/>
      <c r="F167" s="447"/>
      <c r="G167" s="447"/>
      <c r="H167" s="447"/>
      <c r="I167" s="447"/>
      <c r="J167" s="447"/>
      <c r="L167" s="129"/>
      <c r="M167" s="129"/>
      <c r="N167" s="129"/>
      <c r="O167" s="129"/>
    </row>
    <row r="168" spans="1:16" ht="6" customHeight="1" x14ac:dyDescent="0.25">
      <c r="A168" s="428"/>
      <c r="B168" s="65"/>
      <c r="C168" s="65"/>
      <c r="D168" s="63"/>
      <c r="E168" s="63"/>
      <c r="F168" s="63"/>
    </row>
    <row r="169" spans="1:16" x14ac:dyDescent="0.2">
      <c r="A169" s="428"/>
      <c r="B169" s="445" t="s">
        <v>196</v>
      </c>
      <c r="C169" s="521" t="s">
        <v>276</v>
      </c>
      <c r="D169" s="518" t="s">
        <v>197</v>
      </c>
      <c r="E169" s="518"/>
      <c r="F169" s="519"/>
      <c r="G169" s="520" t="s">
        <v>253</v>
      </c>
      <c r="H169" s="520"/>
      <c r="I169" s="520"/>
      <c r="J169" s="46"/>
    </row>
    <row r="170" spans="1:16" ht="38.25" x14ac:dyDescent="0.2">
      <c r="A170" s="428"/>
      <c r="B170" s="445"/>
      <c r="C170" s="522"/>
      <c r="D170" s="200" t="s">
        <v>254</v>
      </c>
      <c r="E170" s="200" t="s">
        <v>255</v>
      </c>
      <c r="F170" s="206" t="s">
        <v>256</v>
      </c>
      <c r="G170" s="201" t="s">
        <v>254</v>
      </c>
      <c r="H170" s="201" t="s">
        <v>255</v>
      </c>
      <c r="I170" s="207" t="s">
        <v>257</v>
      </c>
      <c r="J170" s="218"/>
      <c r="K170" s="218"/>
      <c r="L170" s="218"/>
      <c r="M170" s="218"/>
      <c r="N170" s="218"/>
      <c r="O170" s="218"/>
      <c r="P170" s="218"/>
    </row>
    <row r="171" spans="1:16" ht="34.15" customHeight="1" x14ac:dyDescent="0.2">
      <c r="A171" s="428"/>
      <c r="B171" s="461">
        <v>2023</v>
      </c>
      <c r="C171" s="208" t="s">
        <v>258</v>
      </c>
      <c r="D171" s="308">
        <v>0</v>
      </c>
      <c r="E171" s="308">
        <v>126224.64200000001</v>
      </c>
      <c r="F171" s="309">
        <f t="shared" ref="F171:F174" si="5">SUM(D171:E171)</f>
        <v>126224.64200000001</v>
      </c>
      <c r="G171" s="308">
        <v>0</v>
      </c>
      <c r="H171" s="308">
        <v>6124.6459999999997</v>
      </c>
      <c r="I171" s="309">
        <f t="shared" ref="I171:I180" si="6">SUM(G171:H171)</f>
        <v>6124.6459999999997</v>
      </c>
      <c r="J171" s="219"/>
      <c r="K171" s="221">
        <v>2023</v>
      </c>
      <c r="L171" s="218">
        <v>2024</v>
      </c>
      <c r="M171" s="218"/>
      <c r="N171" s="218"/>
      <c r="O171" s="218"/>
      <c r="P171" s="218"/>
    </row>
    <row r="172" spans="1:16" ht="43.15" customHeight="1" x14ac:dyDescent="0.2">
      <c r="A172" s="428"/>
      <c r="B172" s="462"/>
      <c r="C172" s="205" t="s">
        <v>277</v>
      </c>
      <c r="D172" s="308">
        <v>0</v>
      </c>
      <c r="E172" s="308">
        <v>2526.1559999999999</v>
      </c>
      <c r="F172" s="309">
        <f t="shared" si="5"/>
        <v>2526.1559999999999</v>
      </c>
      <c r="G172" s="308">
        <v>0</v>
      </c>
      <c r="H172" s="308">
        <v>213.184</v>
      </c>
      <c r="I172" s="309">
        <f t="shared" si="6"/>
        <v>213.184</v>
      </c>
      <c r="J172" s="219" t="s">
        <v>197</v>
      </c>
      <c r="K172" s="219">
        <f>F175</f>
        <v>130802.69700000001</v>
      </c>
      <c r="L172" s="220">
        <f>F180</f>
        <v>128153</v>
      </c>
      <c r="M172" s="220"/>
      <c r="N172" s="220"/>
      <c r="O172" s="220"/>
      <c r="P172" s="218"/>
    </row>
    <row r="173" spans="1:16" ht="34.15" customHeight="1" x14ac:dyDescent="0.2">
      <c r="A173" s="428"/>
      <c r="B173" s="462"/>
      <c r="C173" s="205" t="s">
        <v>261</v>
      </c>
      <c r="D173" s="308">
        <v>0</v>
      </c>
      <c r="E173" s="308">
        <v>1971.6759999999999</v>
      </c>
      <c r="F173" s="309">
        <f t="shared" si="5"/>
        <v>1971.6759999999999</v>
      </c>
      <c r="G173" s="308">
        <v>0</v>
      </c>
      <c r="H173" s="308">
        <v>0</v>
      </c>
      <c r="I173" s="309">
        <f t="shared" si="6"/>
        <v>0</v>
      </c>
      <c r="J173" s="219" t="s">
        <v>253</v>
      </c>
      <c r="K173" s="219">
        <f>I175</f>
        <v>6338.3609999999999</v>
      </c>
      <c r="L173" s="220">
        <f>I180</f>
        <v>7139</v>
      </c>
      <c r="M173" s="220"/>
      <c r="N173" s="220"/>
      <c r="O173" s="220"/>
      <c r="P173" s="218"/>
    </row>
    <row r="174" spans="1:16" ht="77.45" customHeight="1" x14ac:dyDescent="0.25">
      <c r="A174" s="428"/>
      <c r="B174" s="462"/>
      <c r="C174" s="205" t="s">
        <v>278</v>
      </c>
      <c r="D174" s="308">
        <v>0</v>
      </c>
      <c r="E174" s="308">
        <v>80.222999999999999</v>
      </c>
      <c r="F174" s="309">
        <f t="shared" si="5"/>
        <v>80.222999999999999</v>
      </c>
      <c r="G174" s="308">
        <v>0</v>
      </c>
      <c r="H174" s="308">
        <v>0.53</v>
      </c>
      <c r="I174" s="309">
        <f t="shared" si="6"/>
        <v>0.53</v>
      </c>
      <c r="J174" s="219"/>
      <c r="K174" s="222" t="s">
        <v>265</v>
      </c>
      <c r="L174" s="222">
        <v>0.13</v>
      </c>
      <c r="M174" s="222"/>
      <c r="N174" s="222"/>
      <c r="O174" s="222"/>
      <c r="P174" s="218"/>
    </row>
    <row r="175" spans="1:16" ht="38.25" x14ac:dyDescent="0.25">
      <c r="A175" s="428"/>
      <c r="B175" s="463"/>
      <c r="C175" s="209" t="s">
        <v>279</v>
      </c>
      <c r="D175" s="310">
        <v>0</v>
      </c>
      <c r="E175" s="311">
        <f>SUM(E171:E174)</f>
        <v>130802.69700000001</v>
      </c>
      <c r="F175" s="312">
        <f>SUM(F171:F174)</f>
        <v>130802.69700000001</v>
      </c>
      <c r="G175" s="310">
        <v>0</v>
      </c>
      <c r="H175" s="311">
        <v>6338.3609999999999</v>
      </c>
      <c r="I175" s="312">
        <f t="shared" si="6"/>
        <v>6338.3609999999999</v>
      </c>
      <c r="J175" s="219"/>
      <c r="K175" s="222" t="s">
        <v>266</v>
      </c>
      <c r="L175" s="222">
        <v>0.02</v>
      </c>
      <c r="M175" s="222"/>
      <c r="N175" s="222"/>
      <c r="O175" s="222"/>
      <c r="P175" s="218"/>
    </row>
    <row r="176" spans="1:16" ht="34.15" customHeight="1" x14ac:dyDescent="0.25">
      <c r="A176" s="428"/>
      <c r="B176" s="461">
        <v>2024</v>
      </c>
      <c r="C176" s="208" t="s">
        <v>258</v>
      </c>
      <c r="D176" s="308">
        <v>0</v>
      </c>
      <c r="E176" s="308">
        <v>124710</v>
      </c>
      <c r="F176" s="309">
        <f t="shared" ref="F176:F179" si="7">SUM(D176:E176)</f>
        <v>124710</v>
      </c>
      <c r="G176" s="308">
        <v>0</v>
      </c>
      <c r="H176" s="308">
        <v>6467</v>
      </c>
      <c r="I176" s="309">
        <f t="shared" si="6"/>
        <v>6467</v>
      </c>
      <c r="J176" s="219"/>
      <c r="K176" s="222" t="s">
        <v>267</v>
      </c>
      <c r="L176" s="222">
        <v>0</v>
      </c>
      <c r="M176" s="222"/>
      <c r="N176" s="222"/>
      <c r="O176" s="222"/>
      <c r="P176" s="218"/>
    </row>
    <row r="177" spans="1:16" ht="34.15" customHeight="1" x14ac:dyDescent="0.25">
      <c r="A177" s="428"/>
      <c r="B177" s="462"/>
      <c r="C177" s="205" t="s">
        <v>277</v>
      </c>
      <c r="D177" s="308">
        <v>0</v>
      </c>
      <c r="E177" s="308">
        <v>1422</v>
      </c>
      <c r="F177" s="309">
        <f t="shared" si="7"/>
        <v>1422</v>
      </c>
      <c r="G177" s="308">
        <v>0</v>
      </c>
      <c r="H177" s="308">
        <v>141</v>
      </c>
      <c r="I177" s="309">
        <f t="shared" si="6"/>
        <v>141</v>
      </c>
      <c r="J177" s="219"/>
      <c r="K177" s="222" t="s">
        <v>268</v>
      </c>
      <c r="L177" s="222">
        <v>0.01</v>
      </c>
      <c r="M177" s="222"/>
      <c r="N177" s="222"/>
      <c r="O177" s="222"/>
      <c r="P177" s="218"/>
    </row>
    <row r="178" spans="1:16" ht="34.15" customHeight="1" x14ac:dyDescent="0.25">
      <c r="A178" s="428"/>
      <c r="B178" s="462"/>
      <c r="C178" s="205" t="s">
        <v>261</v>
      </c>
      <c r="D178" s="308">
        <v>0</v>
      </c>
      <c r="E178" s="308">
        <v>1943</v>
      </c>
      <c r="F178" s="309">
        <f t="shared" si="7"/>
        <v>1943</v>
      </c>
      <c r="G178" s="308">
        <v>0</v>
      </c>
      <c r="H178" s="308">
        <v>0</v>
      </c>
      <c r="I178" s="309">
        <f t="shared" si="6"/>
        <v>0</v>
      </c>
      <c r="J178" s="219"/>
      <c r="K178" s="222" t="s">
        <v>269</v>
      </c>
      <c r="L178" s="222">
        <v>0.05</v>
      </c>
      <c r="M178" s="222"/>
      <c r="N178" s="222"/>
      <c r="O178" s="222"/>
      <c r="P178" s="218"/>
    </row>
    <row r="179" spans="1:16" ht="39" customHeight="1" x14ac:dyDescent="0.25">
      <c r="A179" s="428"/>
      <c r="B179" s="462"/>
      <c r="C179" s="205" t="s">
        <v>278</v>
      </c>
      <c r="D179" s="308">
        <v>0</v>
      </c>
      <c r="E179" s="308">
        <v>78</v>
      </c>
      <c r="F179" s="309">
        <f t="shared" si="7"/>
        <v>78</v>
      </c>
      <c r="G179" s="308">
        <v>0</v>
      </c>
      <c r="H179" s="308">
        <v>530</v>
      </c>
      <c r="I179" s="309">
        <f t="shared" si="6"/>
        <v>530</v>
      </c>
      <c r="J179" s="219"/>
      <c r="K179" s="222" t="s">
        <v>270</v>
      </c>
      <c r="L179" s="222">
        <v>0.02</v>
      </c>
      <c r="M179" s="222"/>
      <c r="N179" s="222"/>
      <c r="O179" s="222"/>
      <c r="P179" s="218"/>
    </row>
    <row r="180" spans="1:16" ht="34.15" customHeight="1" x14ac:dyDescent="0.25">
      <c r="A180" s="428"/>
      <c r="B180" s="463"/>
      <c r="C180" s="209" t="s">
        <v>279</v>
      </c>
      <c r="D180" s="310">
        <v>0</v>
      </c>
      <c r="E180" s="311">
        <v>128153</v>
      </c>
      <c r="F180" s="312">
        <f t="shared" ref="F180" si="8">SUM(D180:E180)</f>
        <v>128153</v>
      </c>
      <c r="G180" s="310">
        <v>0</v>
      </c>
      <c r="H180" s="311">
        <v>7139</v>
      </c>
      <c r="I180" s="312">
        <f t="shared" si="6"/>
        <v>7139</v>
      </c>
      <c r="J180" s="219"/>
      <c r="K180" s="222" t="s">
        <v>271</v>
      </c>
      <c r="L180" s="222">
        <v>0.03</v>
      </c>
      <c r="M180" s="222"/>
      <c r="N180" s="222"/>
      <c r="O180" s="222"/>
      <c r="P180" s="218"/>
    </row>
    <row r="181" spans="1:16" ht="9.6" customHeight="1" x14ac:dyDescent="0.25">
      <c r="B181" s="65"/>
      <c r="C181" s="65"/>
      <c r="D181" s="63"/>
      <c r="E181" s="63"/>
      <c r="F181" s="63"/>
      <c r="J181" s="167"/>
      <c r="K181" s="222" t="s">
        <v>273</v>
      </c>
      <c r="L181" s="222">
        <v>0.73</v>
      </c>
      <c r="M181" s="222"/>
      <c r="N181" s="222"/>
      <c r="O181" s="222"/>
      <c r="P181" s="218"/>
    </row>
    <row r="182" spans="1:16" ht="10.9" customHeight="1" x14ac:dyDescent="0.25">
      <c r="B182" s="65"/>
      <c r="C182" s="65"/>
      <c r="D182" s="63"/>
      <c r="E182" s="63"/>
      <c r="F182" s="63"/>
    </row>
    <row r="183" spans="1:16" s="196" customFormat="1" ht="18" x14ac:dyDescent="0.25">
      <c r="B183" s="427" t="s">
        <v>280</v>
      </c>
      <c r="C183" s="427"/>
      <c r="D183" s="427"/>
      <c r="E183" s="197"/>
      <c r="F183" s="197"/>
      <c r="G183" s="198"/>
      <c r="H183" s="198"/>
      <c r="I183" s="198"/>
      <c r="J183" s="198"/>
    </row>
    <row r="184" spans="1:16" ht="9" customHeight="1" x14ac:dyDescent="0.25">
      <c r="A184" s="428"/>
      <c r="B184" s="65"/>
      <c r="C184" s="65"/>
      <c r="D184" s="63"/>
      <c r="E184" s="63"/>
      <c r="F184" s="63"/>
    </row>
    <row r="185" spans="1:16" ht="18" customHeight="1" x14ac:dyDescent="0.2">
      <c r="A185" s="428"/>
      <c r="B185" s="447" t="s">
        <v>281</v>
      </c>
      <c r="C185" s="447"/>
      <c r="D185" s="447"/>
      <c r="E185" s="447"/>
      <c r="F185" s="447"/>
      <c r="G185" s="447"/>
      <c r="H185" s="447"/>
      <c r="I185" s="447"/>
      <c r="J185" s="447"/>
      <c r="L185" s="129"/>
      <c r="M185" s="129"/>
      <c r="N185" s="129"/>
      <c r="O185" s="129"/>
    </row>
    <row r="186" spans="1:16" ht="7.15" customHeight="1" x14ac:dyDescent="0.25">
      <c r="A186" s="428"/>
      <c r="B186" s="65"/>
      <c r="C186" s="65"/>
      <c r="D186" s="63"/>
      <c r="E186" s="63"/>
      <c r="F186" s="63"/>
    </row>
    <row r="187" spans="1:16" x14ac:dyDescent="0.2">
      <c r="A187" s="428"/>
      <c r="B187" s="131" t="s">
        <v>196</v>
      </c>
      <c r="C187" s="131"/>
      <c r="D187" s="445"/>
      <c r="E187" s="445"/>
      <c r="F187" s="445"/>
      <c r="G187" s="445"/>
      <c r="H187" s="445"/>
      <c r="I187" s="445"/>
      <c r="J187" s="131"/>
    </row>
    <row r="188" spans="1:16" x14ac:dyDescent="0.2">
      <c r="A188" s="127"/>
      <c r="B188" s="132">
        <v>2023</v>
      </c>
      <c r="C188" s="447" t="s">
        <v>282</v>
      </c>
      <c r="D188" s="447"/>
      <c r="E188" s="447"/>
      <c r="F188" s="447"/>
      <c r="G188" s="447"/>
      <c r="H188" s="447"/>
      <c r="I188" s="447"/>
      <c r="J188" s="447"/>
    </row>
    <row r="189" spans="1:16" x14ac:dyDescent="0.2">
      <c r="B189" s="132">
        <v>2024</v>
      </c>
      <c r="C189" s="447" t="s">
        <v>283</v>
      </c>
      <c r="D189" s="447"/>
      <c r="E189" s="447"/>
      <c r="F189" s="447"/>
      <c r="G189" s="447"/>
      <c r="H189" s="447"/>
      <c r="I189" s="447"/>
      <c r="J189" s="447"/>
    </row>
    <row r="190" spans="1:16" ht="54.6" customHeight="1" x14ac:dyDescent="0.2">
      <c r="B190" s="431" t="s">
        <v>284</v>
      </c>
      <c r="C190" s="431"/>
      <c r="D190" s="431"/>
      <c r="E190" s="431"/>
      <c r="F190" s="431"/>
      <c r="G190" s="431"/>
      <c r="H190" s="431"/>
      <c r="I190" s="431"/>
      <c r="J190" s="431"/>
    </row>
    <row r="191" spans="1:16" ht="14.45" customHeight="1" x14ac:dyDescent="0.25">
      <c r="B191" s="65"/>
      <c r="C191" s="65"/>
      <c r="D191" s="63"/>
      <c r="E191" s="63"/>
      <c r="F191" s="63"/>
    </row>
    <row r="192" spans="1:16" s="196" customFormat="1" ht="18" x14ac:dyDescent="0.25">
      <c r="B192" s="427" t="s">
        <v>285</v>
      </c>
      <c r="C192" s="427"/>
      <c r="D192" s="427"/>
      <c r="E192" s="197"/>
      <c r="F192" s="197"/>
      <c r="G192" s="198"/>
      <c r="H192" s="198"/>
      <c r="I192" s="198"/>
      <c r="J192" s="198"/>
    </row>
    <row r="193" spans="1:10" ht="10.15" customHeight="1" x14ac:dyDescent="0.25">
      <c r="A193" s="428"/>
      <c r="B193" s="65"/>
      <c r="C193" s="65"/>
      <c r="D193" s="63"/>
      <c r="E193" s="63"/>
      <c r="F193" s="63"/>
    </row>
    <row r="194" spans="1:10" ht="16.5" customHeight="1" x14ac:dyDescent="0.2">
      <c r="A194" s="428"/>
      <c r="B194" s="447" t="s">
        <v>286</v>
      </c>
      <c r="C194" s="447"/>
      <c r="D194" s="447"/>
      <c r="E194" s="447"/>
      <c r="F194" s="447"/>
      <c r="G194" s="447"/>
      <c r="H194" s="447"/>
      <c r="I194" s="447"/>
      <c r="J194" s="447"/>
    </row>
    <row r="195" spans="1:10" ht="8.4499999999999993" customHeight="1" x14ac:dyDescent="0.25">
      <c r="A195" s="428"/>
      <c r="B195" s="65"/>
      <c r="C195" s="65"/>
      <c r="D195" s="63"/>
      <c r="E195" s="63"/>
      <c r="F195" s="63"/>
      <c r="J195" s="46"/>
    </row>
    <row r="196" spans="1:10" ht="20.100000000000001" customHeight="1" x14ac:dyDescent="0.2">
      <c r="A196" s="428"/>
      <c r="B196" s="436" t="s">
        <v>287</v>
      </c>
      <c r="C196" s="436"/>
      <c r="D196" s="445" t="s">
        <v>288</v>
      </c>
      <c r="E196" s="445"/>
      <c r="F196" s="445"/>
      <c r="G196" s="445"/>
      <c r="H196" s="445"/>
      <c r="I196" s="445"/>
      <c r="J196" s="46"/>
    </row>
    <row r="197" spans="1:10" ht="53.1" customHeight="1" x14ac:dyDescent="0.2">
      <c r="A197" s="428"/>
      <c r="B197" s="436"/>
      <c r="C197" s="436"/>
      <c r="D197" s="473">
        <v>2022</v>
      </c>
      <c r="E197" s="473"/>
      <c r="F197" s="473">
        <v>2023</v>
      </c>
      <c r="G197" s="473"/>
      <c r="H197" s="473">
        <v>2024</v>
      </c>
      <c r="I197" s="473"/>
      <c r="J197" s="46"/>
    </row>
    <row r="198" spans="1:10" ht="45" customHeight="1" x14ac:dyDescent="0.2">
      <c r="A198" s="428"/>
      <c r="B198" s="467" t="s">
        <v>289</v>
      </c>
      <c r="C198" s="468"/>
      <c r="D198" s="464" t="s">
        <v>290</v>
      </c>
      <c r="E198" s="464"/>
      <c r="F198" s="464">
        <v>15121</v>
      </c>
      <c r="G198" s="464"/>
      <c r="H198" s="464">
        <v>19.146591999999998</v>
      </c>
      <c r="I198" s="464"/>
      <c r="J198" s="46"/>
    </row>
    <row r="199" spans="1:10" ht="45" customHeight="1" x14ac:dyDescent="0.2">
      <c r="A199" s="428"/>
      <c r="B199" s="469" t="s">
        <v>291</v>
      </c>
      <c r="C199" s="470"/>
      <c r="D199" s="464" t="s">
        <v>292</v>
      </c>
      <c r="E199" s="464"/>
      <c r="F199" s="464">
        <v>21.082000000000001</v>
      </c>
      <c r="G199" s="464"/>
      <c r="H199" s="464">
        <v>903.70319999999992</v>
      </c>
      <c r="I199" s="464"/>
      <c r="J199" s="46"/>
    </row>
    <row r="200" spans="1:10" ht="45" customHeight="1" x14ac:dyDescent="0.2">
      <c r="A200" s="428"/>
      <c r="B200" s="469" t="s">
        <v>293</v>
      </c>
      <c r="C200" s="470"/>
      <c r="D200" s="464">
        <v>2.33</v>
      </c>
      <c r="E200" s="464"/>
      <c r="F200" s="464">
        <v>2.3199999999999998</v>
      </c>
      <c r="G200" s="464"/>
      <c r="H200" s="464">
        <v>2.8268</v>
      </c>
      <c r="I200" s="464"/>
      <c r="J200" s="46"/>
    </row>
    <row r="201" spans="1:10" ht="45" customHeight="1" x14ac:dyDescent="0.2">
      <c r="A201" s="428"/>
      <c r="B201" s="471" t="s">
        <v>294</v>
      </c>
      <c r="C201" s="472"/>
      <c r="D201" s="474" t="s">
        <v>44</v>
      </c>
      <c r="E201" s="475"/>
      <c r="F201" s="464" t="s">
        <v>44</v>
      </c>
      <c r="G201" s="464"/>
      <c r="H201" s="464">
        <v>2700.0169770000002</v>
      </c>
      <c r="I201" s="464"/>
      <c r="J201" s="46"/>
    </row>
    <row r="202" spans="1:10" ht="45" customHeight="1" x14ac:dyDescent="0.2">
      <c r="A202" s="127"/>
      <c r="B202" s="465" t="s">
        <v>295</v>
      </c>
      <c r="C202" s="465"/>
      <c r="D202" s="465"/>
      <c r="E202" s="465"/>
      <c r="F202" s="465"/>
      <c r="G202" s="465"/>
      <c r="H202" s="465"/>
      <c r="I202" s="465"/>
      <c r="J202" s="46"/>
    </row>
    <row r="203" spans="1:10" ht="20.100000000000001" customHeight="1" x14ac:dyDescent="0.2">
      <c r="D203" s="46"/>
      <c r="E203" s="46"/>
      <c r="F203" s="46"/>
      <c r="G203" s="46"/>
      <c r="H203" s="46"/>
      <c r="I203" s="46"/>
      <c r="J203" s="46"/>
    </row>
    <row r="204" spans="1:10" s="196" customFormat="1" ht="18" x14ac:dyDescent="0.25">
      <c r="B204" s="427" t="s">
        <v>296</v>
      </c>
      <c r="C204" s="427"/>
      <c r="D204" s="427"/>
      <c r="E204" s="197"/>
      <c r="F204" s="197"/>
      <c r="G204" s="198"/>
      <c r="H204" s="198"/>
      <c r="I204" s="198"/>
      <c r="J204" s="198"/>
    </row>
    <row r="205" spans="1:10" ht="20.100000000000001" customHeight="1" x14ac:dyDescent="0.25">
      <c r="A205" s="428"/>
      <c r="B205" s="65"/>
      <c r="C205" s="65"/>
      <c r="D205" s="63"/>
      <c r="E205" s="63"/>
      <c r="F205" s="63"/>
    </row>
    <row r="206" spans="1:10" ht="16.5" customHeight="1" x14ac:dyDescent="0.2">
      <c r="A206" s="428"/>
      <c r="B206" s="447" t="s">
        <v>297</v>
      </c>
      <c r="C206" s="447"/>
      <c r="D206" s="447"/>
      <c r="E206" s="447"/>
      <c r="F206" s="447"/>
      <c r="G206" s="447"/>
      <c r="H206" s="447"/>
      <c r="I206" s="447"/>
      <c r="J206" s="447"/>
    </row>
    <row r="207" spans="1:10" ht="16.5" customHeight="1" x14ac:dyDescent="0.2">
      <c r="A207" s="428"/>
      <c r="B207" s="447" t="s">
        <v>298</v>
      </c>
      <c r="C207" s="447"/>
      <c r="D207" s="447"/>
      <c r="E207" s="447"/>
      <c r="F207" s="447"/>
      <c r="G207" s="447"/>
      <c r="H207" s="447"/>
      <c r="I207" s="447"/>
      <c r="J207" s="447"/>
    </row>
    <row r="208" spans="1:10" ht="16.5" customHeight="1" x14ac:dyDescent="0.2">
      <c r="A208" s="428"/>
      <c r="B208" s="164"/>
      <c r="C208" s="164"/>
      <c r="D208" s="165"/>
      <c r="E208" s="165"/>
      <c r="F208" s="165"/>
      <c r="G208" s="165"/>
      <c r="H208" s="165"/>
      <c r="I208" s="165"/>
      <c r="J208" s="165"/>
    </row>
    <row r="209" spans="1:16" ht="18" customHeight="1" x14ac:dyDescent="0.2">
      <c r="A209" s="428"/>
      <c r="B209" s="169"/>
      <c r="C209" s="130"/>
      <c r="D209" s="169" t="s">
        <v>299</v>
      </c>
      <c r="E209" s="169"/>
      <c r="F209" s="169"/>
      <c r="G209" s="169"/>
      <c r="H209" s="169"/>
      <c r="I209" s="169"/>
      <c r="J209" s="430"/>
    </row>
    <row r="210" spans="1:16" ht="18" customHeight="1" x14ac:dyDescent="0.2">
      <c r="A210" s="428"/>
      <c r="B210" s="228"/>
      <c r="C210" s="454" t="s">
        <v>300</v>
      </c>
      <c r="D210" s="455"/>
      <c r="E210" s="456"/>
      <c r="F210" s="454" t="s">
        <v>301</v>
      </c>
      <c r="G210" s="455"/>
      <c r="H210" s="456"/>
      <c r="I210" s="239" t="s">
        <v>302</v>
      </c>
      <c r="J210" s="430"/>
    </row>
    <row r="211" spans="1:16" ht="18" customHeight="1" x14ac:dyDescent="0.2">
      <c r="A211" s="428"/>
      <c r="B211" s="229"/>
      <c r="C211" s="224" t="s">
        <v>197</v>
      </c>
      <c r="D211" s="224" t="s">
        <v>253</v>
      </c>
      <c r="E211" s="235" t="s">
        <v>303</v>
      </c>
      <c r="F211" s="236" t="s">
        <v>197</v>
      </c>
      <c r="G211" s="224" t="s">
        <v>253</v>
      </c>
      <c r="H211" s="235" t="s">
        <v>303</v>
      </c>
      <c r="I211" s="240"/>
      <c r="J211" s="130"/>
    </row>
    <row r="212" spans="1:16" ht="66.95" customHeight="1" x14ac:dyDescent="0.2">
      <c r="A212" s="428"/>
      <c r="B212" s="313">
        <v>2022</v>
      </c>
      <c r="C212" s="227">
        <v>54568.972000000009</v>
      </c>
      <c r="D212" s="227">
        <v>151792.10399999999</v>
      </c>
      <c r="E212" s="234">
        <v>2001.8683043323338</v>
      </c>
      <c r="F212" s="230">
        <v>3642.49</v>
      </c>
      <c r="G212" s="227">
        <v>123612.103</v>
      </c>
      <c r="H212" s="237">
        <v>142.38786364015471</v>
      </c>
      <c r="I212" s="240"/>
      <c r="J212" s="135"/>
      <c r="L212" s="439"/>
      <c r="M212" s="439"/>
      <c r="N212" s="439"/>
      <c r="O212" s="439"/>
      <c r="P212" s="439"/>
    </row>
    <row r="213" spans="1:16" ht="69.599999999999994" customHeight="1" x14ac:dyDescent="0.2">
      <c r="A213" s="428"/>
      <c r="B213" s="313">
        <v>2023</v>
      </c>
      <c r="C213" s="227">
        <v>92804.818999999989</v>
      </c>
      <c r="D213" s="227">
        <v>149922.29399999999</v>
      </c>
      <c r="E213" s="234">
        <v>2264.4809999999998</v>
      </c>
      <c r="F213" s="230">
        <v>6905.6</v>
      </c>
      <c r="G213" s="227">
        <v>860.55200000000002</v>
      </c>
      <c r="H213" s="237">
        <v>174.73500000000001</v>
      </c>
      <c r="I213" s="240"/>
      <c r="J213" s="135"/>
      <c r="K213" s="135"/>
    </row>
    <row r="214" spans="1:16" ht="69.599999999999994" customHeight="1" x14ac:dyDescent="0.2">
      <c r="A214" s="127"/>
      <c r="B214" s="314">
        <v>2023</v>
      </c>
      <c r="C214" s="231">
        <v>91605.555200000003</v>
      </c>
      <c r="D214" s="232">
        <v>130702.85780000001</v>
      </c>
      <c r="E214" s="233">
        <v>4656.0060000000003</v>
      </c>
      <c r="F214" s="231">
        <v>6157.9949808002721</v>
      </c>
      <c r="G214" s="232">
        <v>2936.0010000000002</v>
      </c>
      <c r="H214" s="238">
        <v>277.19800000000004</v>
      </c>
      <c r="I214" s="241">
        <v>114871.32</v>
      </c>
      <c r="J214" s="135"/>
      <c r="K214" s="135"/>
    </row>
    <row r="215" spans="1:16" ht="47.45" customHeight="1" x14ac:dyDescent="0.2">
      <c r="B215" s="431" t="s">
        <v>304</v>
      </c>
      <c r="C215" s="431"/>
      <c r="D215" s="431"/>
      <c r="E215" s="431"/>
      <c r="F215" s="431"/>
      <c r="G215" s="431"/>
      <c r="H215" s="431"/>
      <c r="I215" s="431"/>
      <c r="J215" s="163"/>
    </row>
    <row r="216" spans="1:16" x14ac:dyDescent="0.2">
      <c r="D216" s="63"/>
      <c r="E216" s="63"/>
      <c r="F216" s="63"/>
    </row>
    <row r="217" spans="1:16" x14ac:dyDescent="0.2">
      <c r="B217" s="132"/>
      <c r="C217" s="132"/>
      <c r="D217" s="63"/>
      <c r="E217" s="63"/>
      <c r="F217" s="63"/>
    </row>
    <row r="218" spans="1:16" s="196" customFormat="1" ht="18" x14ac:dyDescent="0.25">
      <c r="B218" s="427" t="s">
        <v>305</v>
      </c>
      <c r="C218" s="427"/>
      <c r="D218" s="427"/>
      <c r="E218" s="197"/>
      <c r="F218" s="197"/>
      <c r="G218" s="198"/>
      <c r="H218" s="198"/>
      <c r="I218" s="198"/>
      <c r="J218" s="198"/>
    </row>
    <row r="219" spans="1:16" ht="20.100000000000001" customHeight="1" x14ac:dyDescent="0.25">
      <c r="A219" s="428"/>
      <c r="B219" s="65"/>
      <c r="C219" s="65"/>
      <c r="D219" s="63"/>
      <c r="E219" s="63"/>
      <c r="F219" s="63"/>
    </row>
    <row r="220" spans="1:16" ht="26.1" customHeight="1" x14ac:dyDescent="0.2">
      <c r="A220" s="428"/>
      <c r="B220" s="447" t="s">
        <v>306</v>
      </c>
      <c r="C220" s="447"/>
      <c r="D220" s="447"/>
      <c r="E220" s="447"/>
      <c r="F220" s="447"/>
      <c r="G220" s="447"/>
      <c r="H220" s="447"/>
      <c r="I220" s="447"/>
      <c r="J220" s="447"/>
    </row>
    <row r="221" spans="1:16" ht="20.100000000000001" customHeight="1" x14ac:dyDescent="0.25">
      <c r="A221" s="428"/>
      <c r="B221" s="65"/>
      <c r="C221" s="65"/>
      <c r="D221" s="63"/>
      <c r="E221" s="160"/>
      <c r="F221" s="63"/>
    </row>
    <row r="222" spans="1:16" ht="20.100000000000001" customHeight="1" x14ac:dyDescent="0.2">
      <c r="A222" s="428"/>
      <c r="B222" s="445"/>
      <c r="C222" s="131"/>
      <c r="D222" s="445" t="s">
        <v>307</v>
      </c>
      <c r="E222" s="445"/>
      <c r="F222" s="445"/>
      <c r="G222" s="445"/>
      <c r="H222" s="445"/>
      <c r="I222" s="445"/>
      <c r="J222" s="445"/>
    </row>
    <row r="223" spans="1:16" x14ac:dyDescent="0.2">
      <c r="A223" s="428"/>
      <c r="B223" s="445"/>
      <c r="C223" s="131"/>
      <c r="D223" s="454" t="s">
        <v>308</v>
      </c>
      <c r="E223" s="455"/>
      <c r="F223" s="456"/>
      <c r="G223" s="454" t="s">
        <v>309</v>
      </c>
      <c r="H223" s="455"/>
      <c r="I223" s="456"/>
      <c r="J223" s="445"/>
    </row>
    <row r="224" spans="1:16" x14ac:dyDescent="0.2">
      <c r="A224" s="428"/>
      <c r="B224" s="131"/>
      <c r="C224" s="131"/>
      <c r="D224" s="236" t="s">
        <v>197</v>
      </c>
      <c r="E224" s="224" t="s">
        <v>253</v>
      </c>
      <c r="F224" s="235" t="s">
        <v>303</v>
      </c>
      <c r="G224" s="236" t="s">
        <v>197</v>
      </c>
      <c r="H224" s="224" t="s">
        <v>253</v>
      </c>
      <c r="I224" s="235" t="s">
        <v>303</v>
      </c>
      <c r="J224" s="131"/>
    </row>
    <row r="225" spans="1:20" ht="71.099999999999994" customHeight="1" x14ac:dyDescent="0.2">
      <c r="A225" s="428"/>
      <c r="B225" s="432">
        <v>2022</v>
      </c>
      <c r="C225" s="466"/>
      <c r="D225" s="242">
        <v>113815.57500000001</v>
      </c>
      <c r="E225" s="243">
        <v>342258.14037427446</v>
      </c>
      <c r="F225" s="246" t="s">
        <v>44</v>
      </c>
      <c r="G225" s="242">
        <v>2213.2420000000002</v>
      </c>
      <c r="H225" s="243">
        <v>10755.154081800001</v>
      </c>
      <c r="I225" s="246" t="s">
        <v>44</v>
      </c>
      <c r="J225" s="135"/>
      <c r="L225" s="439"/>
      <c r="M225" s="439"/>
      <c r="N225" s="439"/>
      <c r="O225" s="439"/>
      <c r="P225" s="439"/>
      <c r="Q225" s="439"/>
      <c r="R225" s="439" t="s">
        <v>310</v>
      </c>
      <c r="S225" s="439"/>
      <c r="T225" s="439"/>
    </row>
    <row r="226" spans="1:20" ht="70.5" customHeight="1" x14ac:dyDescent="0.2">
      <c r="A226" s="428"/>
      <c r="B226" s="432">
        <v>2023</v>
      </c>
      <c r="C226" s="466"/>
      <c r="D226" s="242">
        <v>114654.16200000001</v>
      </c>
      <c r="E226" s="243">
        <v>332594.31799999997</v>
      </c>
      <c r="F226" s="246" t="s">
        <v>44</v>
      </c>
      <c r="G226" s="242">
        <v>3449.9520000000002</v>
      </c>
      <c r="H226" s="243">
        <v>10350.002</v>
      </c>
      <c r="I226" s="246" t="s">
        <v>44</v>
      </c>
      <c r="J226" s="135"/>
      <c r="L226" s="439"/>
      <c r="M226" s="439"/>
      <c r="N226" s="439"/>
      <c r="O226" s="439"/>
      <c r="P226" s="439"/>
      <c r="Q226" s="439"/>
      <c r="R226" s="439" t="s">
        <v>310</v>
      </c>
      <c r="S226" s="439"/>
      <c r="T226" s="439"/>
    </row>
    <row r="227" spans="1:20" ht="65.099999999999994" customHeight="1" x14ac:dyDescent="0.2">
      <c r="A227" s="428"/>
      <c r="B227" s="432">
        <v>2024</v>
      </c>
      <c r="C227" s="466"/>
      <c r="D227" s="244">
        <v>108951.428</v>
      </c>
      <c r="E227" s="245">
        <v>340234.55199999997</v>
      </c>
      <c r="F227" s="247" t="s">
        <v>44</v>
      </c>
      <c r="G227" s="244">
        <v>99.466999999999985</v>
      </c>
      <c r="H227" s="245">
        <v>9913.1949999999997</v>
      </c>
      <c r="I227" s="247" t="s">
        <v>44</v>
      </c>
      <c r="J227" s="135"/>
    </row>
    <row r="228" spans="1:20" ht="6" customHeight="1" x14ac:dyDescent="0.2">
      <c r="B228" s="166"/>
      <c r="C228" s="166"/>
      <c r="D228" s="166"/>
      <c r="E228" s="166"/>
      <c r="F228" s="166"/>
      <c r="G228" s="166"/>
      <c r="H228" s="166"/>
      <c r="I228" s="166"/>
      <c r="J228" s="166"/>
    </row>
    <row r="229" spans="1:20" ht="6" customHeight="1" x14ac:dyDescent="0.2">
      <c r="B229" s="166"/>
      <c r="C229" s="166"/>
      <c r="D229" s="166"/>
      <c r="E229" s="166"/>
      <c r="F229" s="166"/>
      <c r="G229" s="166"/>
      <c r="H229" s="166"/>
      <c r="I229" s="166"/>
      <c r="J229" s="166"/>
    </row>
    <row r="230" spans="1:20" s="196" customFormat="1" ht="18" x14ac:dyDescent="0.25">
      <c r="B230" s="427" t="s">
        <v>311</v>
      </c>
      <c r="C230" s="427"/>
      <c r="D230" s="427"/>
      <c r="E230" s="197"/>
      <c r="F230" s="197"/>
      <c r="G230" s="198"/>
      <c r="H230" s="198"/>
      <c r="I230" s="198"/>
      <c r="J230" s="198"/>
    </row>
    <row r="231" spans="1:20" ht="9" customHeight="1" x14ac:dyDescent="0.25">
      <c r="A231" s="428"/>
      <c r="B231" s="65"/>
      <c r="C231" s="65"/>
      <c r="D231" s="63"/>
      <c r="E231" s="63"/>
      <c r="F231" s="63"/>
      <c r="L231" s="160"/>
      <c r="M231" s="160"/>
      <c r="N231" s="160"/>
      <c r="O231" s="160"/>
    </row>
    <row r="232" spans="1:20" ht="16.5" customHeight="1" x14ac:dyDescent="0.2">
      <c r="A232" s="428"/>
      <c r="B232" s="447" t="s">
        <v>312</v>
      </c>
      <c r="C232" s="447"/>
      <c r="D232" s="447"/>
      <c r="E232" s="447"/>
      <c r="F232" s="447"/>
      <c r="G232" s="447"/>
      <c r="H232" s="447"/>
      <c r="I232" s="447"/>
      <c r="J232" s="447"/>
    </row>
    <row r="233" spans="1:20" ht="6" customHeight="1" x14ac:dyDescent="0.25">
      <c r="A233" s="428"/>
      <c r="B233" s="65"/>
      <c r="C233" s="65"/>
      <c r="D233" s="63"/>
      <c r="F233" s="63"/>
    </row>
    <row r="234" spans="1:20" ht="18" customHeight="1" x14ac:dyDescent="0.2">
      <c r="A234" s="428"/>
      <c r="B234" s="445" t="s">
        <v>196</v>
      </c>
      <c r="C234" s="131"/>
      <c r="D234" s="445"/>
      <c r="E234" s="445"/>
      <c r="F234" s="445"/>
      <c r="G234" s="445"/>
      <c r="H234" s="445"/>
      <c r="I234" s="445"/>
      <c r="J234" s="445"/>
    </row>
    <row r="235" spans="1:20" ht="14.25" customHeight="1" x14ac:dyDescent="0.2">
      <c r="A235" s="428"/>
      <c r="B235" s="445"/>
      <c r="C235" s="131"/>
      <c r="D235" s="454" t="s">
        <v>313</v>
      </c>
      <c r="E235" s="455"/>
      <c r="F235" s="456"/>
      <c r="G235" s="454" t="s">
        <v>301</v>
      </c>
      <c r="H235" s="455"/>
      <c r="I235" s="456"/>
      <c r="J235" s="445"/>
    </row>
    <row r="236" spans="1:20" x14ac:dyDescent="0.2">
      <c r="A236" s="428"/>
      <c r="B236" s="131"/>
      <c r="C236" s="131"/>
      <c r="D236" s="236" t="s">
        <v>197</v>
      </c>
      <c r="E236" s="224" t="s">
        <v>253</v>
      </c>
      <c r="F236" s="235" t="s">
        <v>303</v>
      </c>
      <c r="G236" s="236" t="s">
        <v>197</v>
      </c>
      <c r="H236" s="224" t="s">
        <v>253</v>
      </c>
      <c r="I236" s="235" t="s">
        <v>303</v>
      </c>
      <c r="J236" s="131"/>
    </row>
    <row r="237" spans="1:20" ht="60" customHeight="1" x14ac:dyDescent="0.2">
      <c r="A237" s="428"/>
      <c r="B237" s="432">
        <v>2022</v>
      </c>
      <c r="C237" s="432"/>
      <c r="D237" s="242">
        <v>26313.937000000002</v>
      </c>
      <c r="E237" s="243">
        <v>40030.884999999995</v>
      </c>
      <c r="F237" s="246">
        <v>1054.8800000000001</v>
      </c>
      <c r="G237" s="242">
        <v>2292.8279940935658</v>
      </c>
      <c r="H237" s="243">
        <v>789.53403840296778</v>
      </c>
      <c r="I237" s="246">
        <v>4.0928316000000002</v>
      </c>
      <c r="J237" s="135"/>
    </row>
    <row r="238" spans="1:20" ht="71.25" customHeight="1" x14ac:dyDescent="0.2">
      <c r="A238" s="428"/>
      <c r="B238" s="432">
        <v>2023</v>
      </c>
      <c r="C238" s="432"/>
      <c r="D238" s="242">
        <v>507625.52</v>
      </c>
      <c r="E238" s="243">
        <v>691837.7699999999</v>
      </c>
      <c r="F238" s="246">
        <v>0</v>
      </c>
      <c r="G238" s="242">
        <v>1185.28</v>
      </c>
      <c r="H238" s="243">
        <v>1841.335</v>
      </c>
      <c r="I238" s="246" t="s">
        <v>44</v>
      </c>
      <c r="J238" s="135"/>
      <c r="L238" s="163"/>
      <c r="M238" s="163"/>
      <c r="N238" s="163"/>
      <c r="O238" s="163"/>
    </row>
    <row r="239" spans="1:20" ht="74.099999999999994" customHeight="1" x14ac:dyDescent="0.2">
      <c r="A239" s="428"/>
      <c r="B239" s="432">
        <v>2024</v>
      </c>
      <c r="C239" s="432"/>
      <c r="D239" s="244">
        <v>63576.389000000003</v>
      </c>
      <c r="E239" s="245">
        <v>708068.14199999999</v>
      </c>
      <c r="F239" s="247">
        <v>0</v>
      </c>
      <c r="G239" s="244">
        <v>2852.788</v>
      </c>
      <c r="H239" s="245">
        <v>2396.152</v>
      </c>
      <c r="I239" s="247" t="s">
        <v>44</v>
      </c>
      <c r="J239" s="135"/>
    </row>
    <row r="240" spans="1:20" ht="65.45" customHeight="1" x14ac:dyDescent="0.2">
      <c r="B240" s="431" t="s">
        <v>314</v>
      </c>
      <c r="C240" s="431"/>
      <c r="D240" s="431"/>
      <c r="E240" s="431"/>
      <c r="F240" s="431"/>
      <c r="G240" s="431"/>
      <c r="H240" s="431"/>
      <c r="I240" s="431"/>
      <c r="J240" s="163"/>
    </row>
    <row r="241" spans="1:10" ht="20.100000000000001" customHeight="1" x14ac:dyDescent="0.2">
      <c r="B241" s="155"/>
      <c r="C241" s="155"/>
      <c r="D241" s="155"/>
      <c r="E241" s="155"/>
      <c r="F241" s="155"/>
      <c r="G241" s="155"/>
      <c r="H241" s="155"/>
      <c r="I241" s="155"/>
      <c r="J241" s="155"/>
    </row>
    <row r="242" spans="1:10" s="196" customFormat="1" ht="18" x14ac:dyDescent="0.25">
      <c r="B242" s="427" t="s">
        <v>315</v>
      </c>
      <c r="C242" s="427"/>
      <c r="D242" s="427"/>
      <c r="E242" s="197"/>
      <c r="F242" s="197"/>
      <c r="G242" s="198"/>
      <c r="H242" s="198"/>
      <c r="I242" s="198"/>
      <c r="J242" s="198"/>
    </row>
    <row r="243" spans="1:10" ht="11.45" customHeight="1" x14ac:dyDescent="0.25">
      <c r="A243" s="428"/>
      <c r="B243" s="65"/>
      <c r="C243" s="65"/>
      <c r="D243" s="63"/>
      <c r="E243" s="63"/>
      <c r="F243" s="63"/>
    </row>
    <row r="244" spans="1:10" ht="16.5" customHeight="1" x14ac:dyDescent="0.2">
      <c r="A244" s="428"/>
      <c r="B244" s="447" t="s">
        <v>316</v>
      </c>
      <c r="C244" s="447"/>
      <c r="D244" s="447"/>
      <c r="E244" s="447"/>
      <c r="F244" s="447"/>
      <c r="G244" s="447"/>
      <c r="H244" s="447"/>
      <c r="I244" s="447"/>
      <c r="J244" s="447"/>
    </row>
    <row r="245" spans="1:10" ht="11.45" customHeight="1" x14ac:dyDescent="0.25">
      <c r="A245" s="428"/>
      <c r="B245" s="65"/>
      <c r="C245" s="65"/>
      <c r="D245" s="63"/>
      <c r="E245" s="160"/>
      <c r="F245" s="63"/>
    </row>
    <row r="246" spans="1:10" x14ac:dyDescent="0.2">
      <c r="A246" s="428"/>
      <c r="B246" s="131" t="s">
        <v>196</v>
      </c>
      <c r="C246" s="131"/>
      <c r="D246" s="445"/>
      <c r="E246" s="445"/>
      <c r="F246" s="445"/>
      <c r="G246" s="445"/>
      <c r="H246" s="445"/>
      <c r="I246" s="445"/>
      <c r="J246" s="131"/>
    </row>
    <row r="247" spans="1:10" x14ac:dyDescent="0.2">
      <c r="A247" s="428"/>
      <c r="B247" s="132">
        <v>2022</v>
      </c>
      <c r="C247" s="431" t="s">
        <v>317</v>
      </c>
      <c r="D247" s="431"/>
      <c r="E247" s="431"/>
      <c r="F247" s="431"/>
      <c r="G247" s="431"/>
      <c r="H247" s="431"/>
      <c r="I247" s="431"/>
      <c r="J247" s="431"/>
    </row>
    <row r="248" spans="1:10" x14ac:dyDescent="0.2">
      <c r="A248" s="428"/>
      <c r="B248" s="132">
        <v>2023</v>
      </c>
      <c r="C248" s="431" t="s">
        <v>318</v>
      </c>
      <c r="D248" s="431"/>
      <c r="E248" s="431"/>
      <c r="F248" s="431"/>
      <c r="G248" s="431"/>
      <c r="H248" s="431"/>
      <c r="I248" s="431"/>
      <c r="J248" s="431"/>
    </row>
    <row r="249" spans="1:10" x14ac:dyDescent="0.2">
      <c r="A249" s="428"/>
      <c r="B249" s="132">
        <v>2024</v>
      </c>
      <c r="C249" s="431" t="s">
        <v>319</v>
      </c>
      <c r="D249" s="431"/>
      <c r="E249" s="431"/>
      <c r="F249" s="431"/>
      <c r="G249" s="431"/>
      <c r="H249" s="431"/>
      <c r="I249" s="431"/>
      <c r="J249" s="431"/>
    </row>
    <row r="250" spans="1:10" ht="20.100000000000001" customHeight="1" x14ac:dyDescent="0.2">
      <c r="B250" s="431" t="s">
        <v>320</v>
      </c>
      <c r="C250" s="431"/>
      <c r="D250" s="431"/>
      <c r="E250" s="431"/>
      <c r="F250" s="431"/>
      <c r="G250" s="431"/>
      <c r="H250" s="431"/>
      <c r="I250" s="431"/>
      <c r="J250" s="431"/>
    </row>
    <row r="251" spans="1:10" ht="20.100000000000001" customHeight="1" x14ac:dyDescent="0.25">
      <c r="B251" s="65"/>
      <c r="C251" s="65"/>
      <c r="D251" s="63"/>
      <c r="E251" s="63"/>
      <c r="F251" s="63"/>
    </row>
    <row r="252" spans="1:10" s="225" customFormat="1" ht="18" x14ac:dyDescent="0.25">
      <c r="A252" s="196"/>
      <c r="B252" s="427" t="s">
        <v>321</v>
      </c>
      <c r="C252" s="427"/>
      <c r="D252" s="427"/>
      <c r="E252" s="197"/>
      <c r="F252" s="197"/>
      <c r="G252" s="198"/>
      <c r="H252" s="198"/>
      <c r="I252" s="198"/>
      <c r="J252" s="198"/>
    </row>
    <row r="253" spans="1:10" ht="8.4499999999999993" customHeight="1" x14ac:dyDescent="0.25">
      <c r="A253" s="428"/>
      <c r="B253" s="65"/>
      <c r="C253" s="65"/>
      <c r="D253" s="63"/>
      <c r="E253" s="63"/>
      <c r="F253" s="63"/>
    </row>
    <row r="254" spans="1:10" ht="16.5" customHeight="1" x14ac:dyDescent="0.2">
      <c r="A254" s="428"/>
      <c r="B254" s="447" t="s">
        <v>322</v>
      </c>
      <c r="C254" s="447"/>
      <c r="D254" s="447"/>
      <c r="E254" s="447"/>
      <c r="F254" s="447"/>
      <c r="G254" s="447"/>
      <c r="H254" s="447"/>
      <c r="I254" s="447"/>
      <c r="J254" s="447"/>
    </row>
    <row r="255" spans="1:10" ht="9" customHeight="1" x14ac:dyDescent="0.25">
      <c r="A255" s="428"/>
      <c r="B255" s="65"/>
      <c r="C255" s="65"/>
      <c r="D255" s="63"/>
      <c r="E255" s="160"/>
      <c r="F255" s="63"/>
    </row>
    <row r="256" spans="1:10" ht="14.25" customHeight="1" x14ac:dyDescent="0.2">
      <c r="A256" s="428"/>
      <c r="B256" s="445" t="s">
        <v>196</v>
      </c>
      <c r="C256" s="445"/>
      <c r="D256" s="445"/>
      <c r="E256" s="445"/>
      <c r="F256" s="445"/>
      <c r="G256" s="445"/>
      <c r="H256" s="445"/>
      <c r="I256" s="445"/>
      <c r="J256" s="131"/>
    </row>
    <row r="257" spans="1:20" ht="48.75" customHeight="1" x14ac:dyDescent="0.2">
      <c r="A257" s="428"/>
      <c r="B257" s="432">
        <v>2022</v>
      </c>
      <c r="C257" s="432"/>
      <c r="D257" s="431" t="s">
        <v>323</v>
      </c>
      <c r="E257" s="431"/>
      <c r="F257" s="431"/>
      <c r="G257" s="431"/>
      <c r="H257" s="431"/>
      <c r="I257" s="431"/>
      <c r="J257" s="135"/>
    </row>
    <row r="258" spans="1:20" ht="29.25" customHeight="1" x14ac:dyDescent="0.2">
      <c r="A258" s="428"/>
      <c r="B258" s="432">
        <v>2023</v>
      </c>
      <c r="C258" s="432"/>
      <c r="D258" s="431" t="s">
        <v>324</v>
      </c>
      <c r="E258" s="431"/>
      <c r="F258" s="431"/>
      <c r="G258" s="431"/>
      <c r="H258" s="431"/>
      <c r="I258" s="431"/>
      <c r="J258" s="135"/>
    </row>
    <row r="259" spans="1:20" ht="19.5" customHeight="1" x14ac:dyDescent="0.2">
      <c r="B259" s="431" t="s">
        <v>325</v>
      </c>
      <c r="C259" s="431"/>
      <c r="D259" s="431"/>
      <c r="E259" s="431"/>
      <c r="F259" s="431"/>
      <c r="G259" s="431"/>
      <c r="H259" s="431"/>
      <c r="I259" s="431"/>
      <c r="J259" s="431"/>
    </row>
    <row r="260" spans="1:20" ht="10.5" customHeight="1" x14ac:dyDescent="0.25">
      <c r="B260" s="65"/>
      <c r="C260" s="65"/>
      <c r="D260" s="63"/>
      <c r="E260" s="63"/>
      <c r="F260" s="63"/>
    </row>
    <row r="261" spans="1:20" s="225" customFormat="1" ht="18" x14ac:dyDescent="0.25">
      <c r="A261" s="196"/>
      <c r="B261" s="289" t="s">
        <v>326</v>
      </c>
      <c r="C261" s="289"/>
      <c r="D261" s="289"/>
      <c r="E261" s="197"/>
      <c r="F261" s="197"/>
      <c r="G261" s="198"/>
      <c r="H261" s="198"/>
      <c r="I261" s="198"/>
      <c r="J261" s="198"/>
      <c r="K261" s="196"/>
      <c r="L261" s="196"/>
      <c r="M261" s="196"/>
      <c r="N261" s="196"/>
      <c r="O261" s="196"/>
      <c r="P261" s="196"/>
      <c r="Q261" s="196"/>
      <c r="R261" s="196"/>
      <c r="S261" s="196"/>
      <c r="T261" s="196"/>
    </row>
    <row r="262" spans="1:20" ht="6" customHeight="1" x14ac:dyDescent="0.25">
      <c r="A262" s="428"/>
      <c r="B262" s="65"/>
      <c r="C262" s="65"/>
      <c r="D262" s="63"/>
      <c r="E262" s="63"/>
      <c r="F262" s="63"/>
    </row>
    <row r="263" spans="1:20" ht="16.5" customHeight="1" x14ac:dyDescent="0.2">
      <c r="A263" s="428"/>
      <c r="B263" s="447" t="s">
        <v>327</v>
      </c>
      <c r="C263" s="447"/>
      <c r="D263" s="447"/>
      <c r="E263" s="447"/>
      <c r="F263" s="447"/>
      <c r="G263" s="447"/>
      <c r="H263" s="447"/>
      <c r="I263" s="447"/>
      <c r="J263" s="447"/>
    </row>
    <row r="264" spans="1:20" ht="11.25" customHeight="1" x14ac:dyDescent="0.2">
      <c r="A264" s="428"/>
      <c r="B264" s="164"/>
      <c r="C264" s="164"/>
      <c r="D264" s="165"/>
      <c r="E264" s="165"/>
      <c r="F264" s="165"/>
      <c r="G264" s="165"/>
      <c r="H264" s="165"/>
      <c r="I264" s="165"/>
      <c r="J264" s="165"/>
    </row>
    <row r="265" spans="1:20" ht="30.6" customHeight="1" x14ac:dyDescent="0.2">
      <c r="A265" s="428"/>
      <c r="B265" s="447" t="s">
        <v>328</v>
      </c>
      <c r="C265" s="447"/>
      <c r="D265" s="447"/>
      <c r="E265" s="447"/>
      <c r="F265" s="447"/>
      <c r="G265" s="447"/>
      <c r="H265" s="447"/>
      <c r="I265" s="447"/>
      <c r="J265" s="447"/>
    </row>
    <row r="266" spans="1:20" ht="20.100000000000001" customHeight="1" x14ac:dyDescent="0.25">
      <c r="A266" s="428"/>
      <c r="B266" s="65"/>
      <c r="C266" s="65"/>
      <c r="D266" s="63"/>
      <c r="E266" s="160"/>
      <c r="F266" s="63"/>
    </row>
    <row r="267" spans="1:20" ht="20.100000000000001" customHeight="1" x14ac:dyDescent="0.2">
      <c r="A267" s="428"/>
      <c r="B267" s="445"/>
      <c r="C267" s="445"/>
      <c r="D267" s="445" t="s">
        <v>329</v>
      </c>
      <c r="E267" s="445"/>
      <c r="F267" s="445"/>
      <c r="G267" s="445"/>
      <c r="H267" s="445"/>
      <c r="I267" s="445"/>
      <c r="J267" s="169"/>
      <c r="K267" s="169"/>
      <c r="L267" s="169"/>
      <c r="M267" s="169"/>
      <c r="N267" s="169"/>
      <c r="O267" s="169"/>
    </row>
    <row r="268" spans="1:20" ht="18.95" customHeight="1" x14ac:dyDescent="0.2">
      <c r="A268" s="428"/>
      <c r="B268" s="445"/>
      <c r="C268" s="445"/>
      <c r="D268" s="454" t="s">
        <v>330</v>
      </c>
      <c r="E268" s="456"/>
      <c r="F268" s="454" t="s">
        <v>331</v>
      </c>
      <c r="G268" s="456"/>
      <c r="H268" s="454" t="s">
        <v>332</v>
      </c>
      <c r="I268" s="456"/>
      <c r="J268" s="454" t="s">
        <v>333</v>
      </c>
      <c r="K268" s="456"/>
      <c r="L268" s="169"/>
      <c r="M268" s="169"/>
      <c r="N268" s="169"/>
      <c r="O268" s="169"/>
    </row>
    <row r="269" spans="1:20" ht="18.95" customHeight="1" x14ac:dyDescent="0.2">
      <c r="A269" s="428"/>
      <c r="B269" s="131"/>
      <c r="C269" s="131"/>
      <c r="D269" s="236" t="s">
        <v>197</v>
      </c>
      <c r="E269" s="235" t="s">
        <v>253</v>
      </c>
      <c r="F269" s="236" t="s">
        <v>197</v>
      </c>
      <c r="G269" s="235" t="s">
        <v>253</v>
      </c>
      <c r="H269" s="236" t="s">
        <v>197</v>
      </c>
      <c r="I269" s="235" t="s">
        <v>253</v>
      </c>
      <c r="J269" s="236" t="s">
        <v>197</v>
      </c>
      <c r="K269" s="235" t="s">
        <v>253</v>
      </c>
    </row>
    <row r="270" spans="1:20" ht="39.950000000000003" customHeight="1" x14ac:dyDescent="0.2">
      <c r="A270" s="428"/>
      <c r="B270" s="432">
        <v>2022</v>
      </c>
      <c r="C270" s="432"/>
      <c r="D270" s="248">
        <v>19</v>
      </c>
      <c r="E270" s="249">
        <v>141</v>
      </c>
      <c r="F270" s="248">
        <v>100</v>
      </c>
      <c r="G270" s="254">
        <v>1217</v>
      </c>
      <c r="H270" s="251">
        <v>86</v>
      </c>
      <c r="I270" s="249">
        <v>855</v>
      </c>
      <c r="J270" s="255" t="s">
        <v>44</v>
      </c>
      <c r="K270" s="249">
        <v>581</v>
      </c>
      <c r="L270" s="476"/>
      <c r="M270" s="476"/>
      <c r="N270" s="476"/>
      <c r="O270" s="476"/>
      <c r="P270" s="476"/>
      <c r="Q270" s="163"/>
      <c r="R270" s="163"/>
      <c r="S270" s="163"/>
      <c r="T270" s="163"/>
    </row>
    <row r="271" spans="1:20" ht="39.950000000000003" customHeight="1" x14ac:dyDescent="0.2">
      <c r="A271" s="428"/>
      <c r="B271" s="432">
        <v>2023</v>
      </c>
      <c r="C271" s="432"/>
      <c r="D271" s="248">
        <v>18</v>
      </c>
      <c r="E271" s="249">
        <v>842</v>
      </c>
      <c r="F271" s="248">
        <v>105</v>
      </c>
      <c r="G271" s="249">
        <v>571</v>
      </c>
      <c r="H271" s="251">
        <v>73</v>
      </c>
      <c r="I271" s="254">
        <v>2558</v>
      </c>
      <c r="J271" s="255" t="s">
        <v>44</v>
      </c>
      <c r="K271" s="249">
        <v>351</v>
      </c>
      <c r="L271" s="127"/>
      <c r="M271" s="127"/>
      <c r="N271" s="127"/>
      <c r="O271" s="127"/>
    </row>
    <row r="272" spans="1:20" ht="39.950000000000003" customHeight="1" x14ac:dyDescent="0.2">
      <c r="A272" s="127"/>
      <c r="B272" s="432">
        <v>2023</v>
      </c>
      <c r="C272" s="432"/>
      <c r="D272" s="250">
        <v>18</v>
      </c>
      <c r="E272" s="253">
        <v>756</v>
      </c>
      <c r="F272" s="250">
        <v>102</v>
      </c>
      <c r="G272" s="253">
        <v>2978</v>
      </c>
      <c r="H272" s="252">
        <v>95</v>
      </c>
      <c r="I272" s="253">
        <v>2315</v>
      </c>
      <c r="J272" s="256" t="s">
        <v>44</v>
      </c>
      <c r="K272" s="253">
        <v>767</v>
      </c>
      <c r="L272" s="127"/>
      <c r="M272" s="127"/>
      <c r="N272" s="127"/>
      <c r="O272" s="127"/>
    </row>
    <row r="273" spans="1:11" ht="17.25" customHeight="1" x14ac:dyDescent="0.2">
      <c r="B273" s="477" t="s">
        <v>334</v>
      </c>
      <c r="C273" s="477"/>
      <c r="D273" s="477"/>
      <c r="E273" s="477"/>
      <c r="F273" s="477"/>
      <c r="G273" s="477"/>
      <c r="H273" s="477"/>
      <c r="I273" s="477"/>
      <c r="J273" s="477"/>
      <c r="K273" s="477"/>
    </row>
    <row r="274" spans="1:11" ht="20.100000000000001" customHeight="1" x14ac:dyDescent="0.2">
      <c r="B274" s="132"/>
      <c r="C274" s="132"/>
      <c r="D274" s="161"/>
      <c r="E274" s="161"/>
      <c r="F274" s="161"/>
      <c r="G274" s="161"/>
      <c r="H274" s="161"/>
      <c r="I274" s="161"/>
      <c r="J274" s="163"/>
    </row>
    <row r="275" spans="1:11" s="225" customFormat="1" ht="18" x14ac:dyDescent="0.25">
      <c r="A275" s="196"/>
      <c r="B275" s="427" t="s">
        <v>335</v>
      </c>
      <c r="C275" s="427"/>
      <c r="D275" s="427"/>
      <c r="E275" s="197"/>
      <c r="F275" s="197"/>
      <c r="G275" s="198"/>
      <c r="H275" s="198"/>
      <c r="I275" s="198"/>
      <c r="J275" s="198"/>
      <c r="K275" s="196"/>
    </row>
    <row r="276" spans="1:11" ht="12" customHeight="1" x14ac:dyDescent="0.25">
      <c r="A276" s="428"/>
      <c r="B276" s="65"/>
      <c r="C276" s="65"/>
      <c r="D276" s="63"/>
      <c r="E276" s="63"/>
      <c r="F276" s="63"/>
    </row>
    <row r="277" spans="1:11" ht="16.5" customHeight="1" x14ac:dyDescent="0.2">
      <c r="A277" s="428"/>
      <c r="B277" s="447" t="s">
        <v>336</v>
      </c>
      <c r="C277" s="447"/>
      <c r="D277" s="447"/>
      <c r="E277" s="447"/>
      <c r="F277" s="447"/>
      <c r="G277" s="447"/>
      <c r="H277" s="447"/>
      <c r="I277" s="447"/>
      <c r="J277" s="447"/>
    </row>
    <row r="278" spans="1:11" ht="10.5" customHeight="1" x14ac:dyDescent="0.25">
      <c r="A278" s="428"/>
      <c r="B278" s="65"/>
      <c r="C278" s="65"/>
      <c r="D278" s="63"/>
      <c r="E278" s="63"/>
      <c r="F278" s="63"/>
    </row>
    <row r="279" spans="1:11" x14ac:dyDescent="0.2">
      <c r="A279" s="428"/>
      <c r="B279" s="131" t="s">
        <v>196</v>
      </c>
      <c r="C279" s="131"/>
      <c r="D279" s="445"/>
      <c r="E279" s="445"/>
      <c r="F279" s="445"/>
      <c r="G279" s="445"/>
      <c r="H279" s="445"/>
      <c r="I279" s="445"/>
      <c r="J279" s="131"/>
    </row>
    <row r="280" spans="1:11" ht="199.5" customHeight="1" x14ac:dyDescent="0.2">
      <c r="B280" s="432">
        <v>2024</v>
      </c>
      <c r="C280" s="432"/>
      <c r="D280" s="431" t="s">
        <v>337</v>
      </c>
      <c r="E280" s="431"/>
      <c r="F280" s="431"/>
      <c r="G280" s="431"/>
      <c r="H280" s="431"/>
      <c r="I280" s="431"/>
      <c r="J280" s="431"/>
    </row>
    <row r="281" spans="1:11" ht="15" customHeight="1" x14ac:dyDescent="0.25">
      <c r="B281" s="65"/>
      <c r="C281" s="65"/>
      <c r="D281" s="63"/>
      <c r="E281" s="63"/>
      <c r="F281" s="63"/>
    </row>
    <row r="282" spans="1:11" s="225" customFormat="1" ht="18" x14ac:dyDescent="0.25">
      <c r="A282" s="196"/>
      <c r="B282" s="427" t="s">
        <v>338</v>
      </c>
      <c r="C282" s="427"/>
      <c r="D282" s="427"/>
      <c r="E282" s="197"/>
      <c r="F282" s="197"/>
      <c r="G282" s="198"/>
      <c r="H282" s="198"/>
      <c r="I282" s="198"/>
      <c r="J282" s="198"/>
      <c r="K282" s="196"/>
    </row>
    <row r="283" spans="1:11" ht="19.5" x14ac:dyDescent="0.25">
      <c r="A283" s="428"/>
      <c r="B283" s="65"/>
      <c r="C283" s="65"/>
      <c r="D283" s="63"/>
      <c r="E283" s="63"/>
      <c r="F283" s="63"/>
    </row>
    <row r="284" spans="1:11" ht="16.5" customHeight="1" x14ac:dyDescent="0.2">
      <c r="A284" s="428"/>
      <c r="B284" s="447" t="s">
        <v>339</v>
      </c>
      <c r="C284" s="447"/>
      <c r="D284" s="447"/>
      <c r="E284" s="447"/>
      <c r="F284" s="447"/>
      <c r="G284" s="447"/>
      <c r="H284" s="447"/>
      <c r="I284" s="447"/>
      <c r="J284" s="447"/>
    </row>
    <row r="285" spans="1:11" ht="19.5" x14ac:dyDescent="0.25">
      <c r="A285" s="428"/>
      <c r="B285" s="65"/>
      <c r="C285" s="65"/>
      <c r="D285" s="63"/>
      <c r="E285" s="63"/>
      <c r="F285" s="63"/>
    </row>
    <row r="286" spans="1:11" x14ac:dyDescent="0.2">
      <c r="A286" s="428"/>
      <c r="B286" s="131" t="s">
        <v>196</v>
      </c>
      <c r="C286" s="131"/>
      <c r="D286" s="445"/>
      <c r="E286" s="445"/>
      <c r="F286" s="445"/>
      <c r="G286" s="445"/>
      <c r="H286" s="445"/>
      <c r="I286" s="445"/>
      <c r="J286" s="131"/>
    </row>
    <row r="287" spans="1:11" ht="192.75" customHeight="1" x14ac:dyDescent="0.2">
      <c r="A287" s="428"/>
      <c r="B287" s="432">
        <v>2024</v>
      </c>
      <c r="C287" s="432"/>
      <c r="D287" s="431" t="s">
        <v>340</v>
      </c>
      <c r="E287" s="431"/>
      <c r="F287" s="431"/>
      <c r="G287" s="431"/>
      <c r="H287" s="431"/>
      <c r="I287" s="431"/>
      <c r="J287" s="431"/>
    </row>
    <row r="288" spans="1:11" ht="15" customHeight="1" x14ac:dyDescent="0.25">
      <c r="B288" s="65"/>
      <c r="C288" s="65"/>
      <c r="D288" s="63"/>
      <c r="E288" s="63"/>
      <c r="F288" s="63"/>
    </row>
    <row r="289" spans="1:11" ht="15" customHeight="1" x14ac:dyDescent="0.25">
      <c r="B289" s="65"/>
      <c r="C289" s="65"/>
      <c r="D289" s="63"/>
      <c r="E289" s="63"/>
      <c r="F289" s="63"/>
    </row>
    <row r="290" spans="1:11" s="225" customFormat="1" ht="18" x14ac:dyDescent="0.25">
      <c r="A290" s="196"/>
      <c r="B290" s="427" t="s">
        <v>341</v>
      </c>
      <c r="C290" s="427"/>
      <c r="D290" s="427"/>
      <c r="E290" s="197"/>
      <c r="F290" s="197"/>
      <c r="G290" s="198"/>
      <c r="H290" s="198"/>
      <c r="I290" s="198"/>
      <c r="J290" s="198"/>
      <c r="K290" s="196"/>
    </row>
    <row r="291" spans="1:11" ht="19.5" x14ac:dyDescent="0.25">
      <c r="A291" s="428"/>
      <c r="B291" s="65"/>
      <c r="C291" s="65"/>
      <c r="D291" s="63"/>
      <c r="E291" s="63"/>
      <c r="F291" s="63"/>
    </row>
    <row r="292" spans="1:11" x14ac:dyDescent="0.2">
      <c r="A292" s="428"/>
      <c r="B292" s="447" t="s">
        <v>342</v>
      </c>
      <c r="C292" s="447"/>
      <c r="D292" s="447"/>
      <c r="E292" s="447"/>
      <c r="F292" s="447"/>
      <c r="G292" s="447"/>
      <c r="H292" s="447"/>
      <c r="I292" s="447"/>
      <c r="J292" s="447"/>
    </row>
    <row r="293" spans="1:11" ht="16.5" customHeight="1" x14ac:dyDescent="0.2">
      <c r="A293" s="428"/>
      <c r="B293" s="447" t="s">
        <v>343</v>
      </c>
      <c r="C293" s="447"/>
      <c r="D293" s="447"/>
      <c r="E293" s="447"/>
      <c r="F293" s="447"/>
      <c r="G293" s="447"/>
      <c r="H293" s="447"/>
      <c r="I293" s="447"/>
      <c r="J293" s="447"/>
    </row>
    <row r="294" spans="1:11" ht="19.5" x14ac:dyDescent="0.25">
      <c r="A294" s="428"/>
      <c r="B294" s="65"/>
      <c r="C294" s="65"/>
      <c r="D294" s="63"/>
      <c r="E294" s="63"/>
      <c r="F294" s="63"/>
    </row>
    <row r="295" spans="1:11" ht="21.95" customHeight="1" x14ac:dyDescent="0.2">
      <c r="A295" s="428"/>
      <c r="B295" s="445" t="s">
        <v>196</v>
      </c>
      <c r="C295" s="445"/>
      <c r="D295" s="445" t="s">
        <v>344</v>
      </c>
      <c r="E295" s="445"/>
      <c r="F295" s="445"/>
      <c r="G295" s="445"/>
      <c r="H295" s="445"/>
      <c r="I295" s="445"/>
      <c r="J295" s="445"/>
      <c r="K295" s="445"/>
    </row>
    <row r="296" spans="1:11" ht="21.95" customHeight="1" x14ac:dyDescent="0.2">
      <c r="A296" s="428"/>
      <c r="B296" s="445"/>
      <c r="C296" s="445"/>
      <c r="D296" s="445" t="s">
        <v>197</v>
      </c>
      <c r="E296" s="445"/>
      <c r="F296" s="445"/>
      <c r="G296" s="445"/>
      <c r="H296" s="445" t="s">
        <v>253</v>
      </c>
      <c r="I296" s="445"/>
      <c r="J296" s="445"/>
      <c r="K296" s="445"/>
    </row>
    <row r="297" spans="1:11" x14ac:dyDescent="0.2">
      <c r="A297" s="428"/>
      <c r="B297" s="445"/>
      <c r="C297" s="445"/>
      <c r="D297" s="478" t="s">
        <v>345</v>
      </c>
      <c r="E297" s="478"/>
      <c r="F297" s="478" t="s">
        <v>346</v>
      </c>
      <c r="G297" s="478"/>
      <c r="H297" s="478" t="s">
        <v>345</v>
      </c>
      <c r="I297" s="478"/>
      <c r="J297" s="478" t="s">
        <v>346</v>
      </c>
      <c r="K297" s="478"/>
    </row>
    <row r="298" spans="1:11" ht="20.100000000000001" customHeight="1" x14ac:dyDescent="0.2">
      <c r="A298" s="428"/>
      <c r="B298" s="432">
        <v>2023</v>
      </c>
      <c r="C298" s="432"/>
      <c r="D298" s="448"/>
      <c r="E298" s="448"/>
      <c r="F298" s="448"/>
      <c r="G298" s="448"/>
      <c r="H298" s="448"/>
      <c r="I298" s="448"/>
      <c r="J298" s="448"/>
      <c r="K298" s="448"/>
    </row>
    <row r="299" spans="1:11" ht="28.5" customHeight="1" x14ac:dyDescent="0.2">
      <c r="A299" s="428"/>
      <c r="B299" s="432">
        <v>2024</v>
      </c>
      <c r="C299" s="432"/>
      <c r="D299" s="448">
        <v>2884.12</v>
      </c>
      <c r="E299" s="448"/>
      <c r="F299" s="448">
        <v>6766.33</v>
      </c>
      <c r="G299" s="448"/>
      <c r="H299" s="448">
        <v>14062.38</v>
      </c>
      <c r="I299" s="448"/>
      <c r="J299" s="449">
        <v>6538.53</v>
      </c>
      <c r="K299" s="449"/>
    </row>
    <row r="300" spans="1:11" ht="15" customHeight="1" x14ac:dyDescent="0.2">
      <c r="A300" s="428"/>
      <c r="B300" s="447" t="s">
        <v>347</v>
      </c>
      <c r="C300" s="447"/>
      <c r="D300" s="447"/>
      <c r="E300" s="447"/>
      <c r="F300" s="447"/>
      <c r="G300" s="447"/>
      <c r="H300" s="447"/>
      <c r="I300" s="447"/>
      <c r="J300" s="447"/>
      <c r="K300" s="447"/>
    </row>
    <row r="301" spans="1:11" ht="15" customHeight="1" x14ac:dyDescent="0.2">
      <c r="A301" s="428"/>
      <c r="D301" s="46"/>
      <c r="E301" s="46"/>
      <c r="F301" s="46"/>
    </row>
    <row r="302" spans="1:11" s="225" customFormat="1" ht="18" x14ac:dyDescent="0.25">
      <c r="A302" s="196"/>
      <c r="B302" s="427" t="s">
        <v>348</v>
      </c>
      <c r="C302" s="427"/>
      <c r="D302" s="427"/>
      <c r="E302" s="197"/>
      <c r="F302" s="197"/>
      <c r="G302" s="198"/>
      <c r="H302" s="198"/>
      <c r="I302" s="198"/>
      <c r="J302" s="198"/>
      <c r="K302" s="196"/>
    </row>
    <row r="303" spans="1:11" ht="19.5" x14ac:dyDescent="0.25">
      <c r="A303" s="428"/>
      <c r="B303" s="65"/>
      <c r="C303" s="65"/>
      <c r="D303" s="63"/>
      <c r="E303" s="63"/>
      <c r="F303" s="63"/>
    </row>
    <row r="304" spans="1:11" x14ac:dyDescent="0.2">
      <c r="A304" s="428"/>
      <c r="B304" s="447" t="s">
        <v>349</v>
      </c>
      <c r="C304" s="447"/>
      <c r="D304" s="447"/>
      <c r="E304" s="447"/>
      <c r="F304" s="447"/>
      <c r="G304" s="447"/>
      <c r="H304" s="447"/>
      <c r="I304" s="447"/>
      <c r="J304" s="447"/>
    </row>
    <row r="305" spans="1:11" ht="12.95" customHeight="1" x14ac:dyDescent="0.25">
      <c r="A305" s="428"/>
      <c r="B305" s="65"/>
      <c r="C305" s="65"/>
      <c r="D305" s="63"/>
      <c r="E305" s="63"/>
      <c r="F305" s="63"/>
    </row>
    <row r="306" spans="1:11" ht="16.5" customHeight="1" x14ac:dyDescent="0.2">
      <c r="A306" s="428"/>
      <c r="B306" s="447" t="s">
        <v>350</v>
      </c>
      <c r="C306" s="447"/>
      <c r="D306" s="447"/>
      <c r="E306" s="447"/>
      <c r="F306" s="447"/>
      <c r="G306" s="447"/>
      <c r="H306" s="447"/>
      <c r="I306" s="447"/>
      <c r="J306" s="447"/>
    </row>
    <row r="307" spans="1:11" ht="16.5" customHeight="1" x14ac:dyDescent="0.2">
      <c r="A307" s="428"/>
      <c r="B307" s="128"/>
      <c r="C307" s="128"/>
      <c r="D307" s="128"/>
      <c r="E307" s="128"/>
      <c r="F307" s="128"/>
      <c r="G307" s="128"/>
      <c r="H307" s="128"/>
      <c r="I307" s="128"/>
      <c r="J307" s="128"/>
    </row>
    <row r="308" spans="1:11" ht="19.5" x14ac:dyDescent="0.25">
      <c r="A308" s="428"/>
      <c r="B308" s="65"/>
      <c r="C308" s="65"/>
      <c r="D308" s="445" t="s">
        <v>351</v>
      </c>
      <c r="E308" s="445"/>
      <c r="F308" s="445"/>
      <c r="G308" s="445"/>
      <c r="H308" s="445"/>
      <c r="I308" s="445"/>
      <c r="J308" s="445"/>
      <c r="K308" s="445"/>
    </row>
    <row r="309" spans="1:11" ht="18" customHeight="1" x14ac:dyDescent="0.2">
      <c r="A309" s="428"/>
      <c r="B309" s="445" t="s">
        <v>196</v>
      </c>
      <c r="C309" s="445"/>
      <c r="D309" s="445" t="s">
        <v>197</v>
      </c>
      <c r="E309" s="445"/>
      <c r="F309" s="445"/>
      <c r="G309" s="445"/>
      <c r="H309" s="445" t="s">
        <v>253</v>
      </c>
      <c r="I309" s="445"/>
      <c r="J309" s="445"/>
      <c r="K309" s="445"/>
    </row>
    <row r="310" spans="1:11" ht="18" customHeight="1" x14ac:dyDescent="0.2">
      <c r="A310" s="428"/>
      <c r="B310" s="445"/>
      <c r="C310" s="445"/>
      <c r="D310" s="479" t="s">
        <v>345</v>
      </c>
      <c r="E310" s="480"/>
      <c r="F310" s="481" t="s">
        <v>346</v>
      </c>
      <c r="G310" s="482"/>
      <c r="H310" s="482" t="s">
        <v>345</v>
      </c>
      <c r="I310" s="443"/>
      <c r="J310" s="443" t="s">
        <v>346</v>
      </c>
      <c r="K310" s="444"/>
    </row>
    <row r="311" spans="1:11" ht="39.75" customHeight="1" x14ac:dyDescent="0.2">
      <c r="A311" s="428"/>
      <c r="B311" s="445"/>
      <c r="C311" s="445"/>
      <c r="D311" s="292" t="s">
        <v>352</v>
      </c>
      <c r="E311" s="293" t="s">
        <v>353</v>
      </c>
      <c r="F311" s="300" t="s">
        <v>352</v>
      </c>
      <c r="G311" s="299" t="s">
        <v>353</v>
      </c>
      <c r="H311" s="305" t="s">
        <v>352</v>
      </c>
      <c r="I311" s="306" t="s">
        <v>353</v>
      </c>
      <c r="J311" s="291" t="s">
        <v>352</v>
      </c>
      <c r="K311" s="301" t="s">
        <v>353</v>
      </c>
    </row>
    <row r="312" spans="1:11" ht="20.100000000000001" customHeight="1" x14ac:dyDescent="0.2">
      <c r="A312" s="428"/>
      <c r="B312" s="483">
        <v>2023</v>
      </c>
      <c r="C312" s="484"/>
      <c r="D312" s="294">
        <v>383.24</v>
      </c>
      <c r="E312" s="294">
        <v>2232.3534</v>
      </c>
      <c r="F312" s="303">
        <v>4812.3150000000005</v>
      </c>
      <c r="G312" s="304">
        <v>1845.3600000000001</v>
      </c>
      <c r="H312" s="303">
        <v>3315.7883900000006</v>
      </c>
      <c r="I312" s="304">
        <v>6855.6510099999996</v>
      </c>
      <c r="J312" s="164">
        <v>8341.0930000000008</v>
      </c>
      <c r="K312" s="295">
        <v>1678.7800000000002</v>
      </c>
    </row>
    <row r="313" spans="1:11" ht="20.100000000000001" customHeight="1" x14ac:dyDescent="0.2">
      <c r="A313" s="428"/>
      <c r="B313" s="485">
        <v>2024</v>
      </c>
      <c r="C313" s="486"/>
      <c r="D313" s="302">
        <v>374.94</v>
      </c>
      <c r="E313" s="296">
        <v>2509.1799999999998</v>
      </c>
      <c r="F313" s="296">
        <v>4488.2719999999999</v>
      </c>
      <c r="G313" s="298">
        <v>2278.0600000000004</v>
      </c>
      <c r="H313" s="296">
        <v>7387.18</v>
      </c>
      <c r="I313" s="298">
        <v>6675.18</v>
      </c>
      <c r="J313" s="297">
        <v>10407.555</v>
      </c>
      <c r="K313" s="298">
        <v>2276.3249999999998</v>
      </c>
    </row>
    <row r="314" spans="1:11" ht="45.6" customHeight="1" x14ac:dyDescent="0.2">
      <c r="A314" s="428"/>
      <c r="B314" s="429" t="s">
        <v>354</v>
      </c>
      <c r="C314" s="429"/>
      <c r="D314" s="429"/>
      <c r="E314" s="429"/>
      <c r="F314" s="429"/>
      <c r="G314" s="429"/>
      <c r="H314" s="429"/>
      <c r="I314" s="429"/>
      <c r="J314" s="429"/>
      <c r="K314" s="429"/>
    </row>
    <row r="315" spans="1:11" ht="15" customHeight="1" x14ac:dyDescent="0.25">
      <c r="B315" s="65"/>
      <c r="C315" s="65"/>
      <c r="D315" s="63"/>
      <c r="E315" s="63"/>
      <c r="F315" s="63"/>
    </row>
    <row r="316" spans="1:11" s="225" customFormat="1" ht="18" x14ac:dyDescent="0.25">
      <c r="A316" s="196"/>
      <c r="B316" s="427" t="s">
        <v>355</v>
      </c>
      <c r="C316" s="427"/>
      <c r="D316" s="427"/>
      <c r="E316" s="197"/>
      <c r="F316" s="197"/>
      <c r="G316" s="198"/>
      <c r="H316" s="198"/>
      <c r="I316" s="198"/>
      <c r="J316" s="198"/>
      <c r="K316" s="196"/>
    </row>
    <row r="317" spans="1:11" s="128" customFormat="1" ht="12.75" x14ac:dyDescent="0.25"/>
    <row r="318" spans="1:11" x14ac:dyDescent="0.2">
      <c r="A318" s="128"/>
      <c r="B318" s="446" t="s">
        <v>356</v>
      </c>
      <c r="C318" s="447"/>
      <c r="D318" s="447"/>
      <c r="E318" s="447"/>
      <c r="F318" s="447"/>
      <c r="G318" s="447"/>
      <c r="H318" s="447"/>
      <c r="I318" s="447"/>
      <c r="J318" s="447"/>
    </row>
    <row r="319" spans="1:11" s="128" customFormat="1" ht="12.75" x14ac:dyDescent="0.25"/>
    <row r="320" spans="1:11" s="128" customFormat="1" x14ac:dyDescent="0.25">
      <c r="B320" s="131" t="s">
        <v>196</v>
      </c>
      <c r="C320" s="131"/>
      <c r="D320" s="445"/>
      <c r="E320" s="445"/>
      <c r="F320" s="445"/>
      <c r="G320" s="445"/>
      <c r="H320" s="445"/>
      <c r="I320" s="445"/>
      <c r="J320" s="131"/>
    </row>
    <row r="321" spans="1:16" s="225" customFormat="1" ht="169.5" customHeight="1" x14ac:dyDescent="0.2">
      <c r="A321" s="128"/>
      <c r="B321" s="432">
        <v>2024</v>
      </c>
      <c r="C321" s="432"/>
      <c r="D321" s="431" t="s">
        <v>357</v>
      </c>
      <c r="E321" s="431"/>
      <c r="F321" s="431"/>
      <c r="G321" s="431"/>
      <c r="H321" s="431"/>
      <c r="I321" s="431"/>
      <c r="J321" s="431"/>
      <c r="K321" s="128"/>
      <c r="L321" s="128"/>
      <c r="M321" s="128"/>
      <c r="N321" s="128"/>
      <c r="O321" s="128"/>
      <c r="P321" s="128"/>
    </row>
    <row r="322" spans="1:16" s="225" customFormat="1" ht="30" customHeight="1" x14ac:dyDescent="0.2">
      <c r="A322" s="128"/>
      <c r="B322" s="132"/>
      <c r="C322" s="132"/>
      <c r="D322" s="159"/>
      <c r="E322" s="159"/>
      <c r="F322" s="159"/>
      <c r="G322" s="159"/>
      <c r="H322" s="159"/>
      <c r="I322" s="159"/>
      <c r="J322" s="159"/>
      <c r="K322" s="128"/>
      <c r="L322" s="128"/>
      <c r="M322" s="128"/>
      <c r="N322" s="128"/>
      <c r="O322" s="128"/>
      <c r="P322" s="128"/>
    </row>
    <row r="323" spans="1:16" s="225" customFormat="1" ht="18" x14ac:dyDescent="0.25">
      <c r="A323" s="196"/>
      <c r="B323" s="427" t="s">
        <v>358</v>
      </c>
      <c r="C323" s="427"/>
      <c r="D323" s="427"/>
      <c r="E323" s="197"/>
      <c r="F323" s="197"/>
      <c r="G323" s="198"/>
      <c r="H323" s="198"/>
      <c r="I323" s="198"/>
      <c r="J323" s="198"/>
      <c r="K323" s="196"/>
      <c r="L323" s="196"/>
      <c r="M323" s="196"/>
      <c r="N323" s="196"/>
      <c r="O323" s="196"/>
      <c r="P323" s="196"/>
    </row>
    <row r="324" spans="1:16" s="128" customFormat="1" ht="12.75" x14ac:dyDescent="0.25"/>
    <row r="325" spans="1:16" x14ac:dyDescent="0.2">
      <c r="A325" s="128"/>
      <c r="B325" s="446" t="s">
        <v>359</v>
      </c>
      <c r="C325" s="447"/>
      <c r="D325" s="447"/>
      <c r="E325" s="447"/>
      <c r="F325" s="447"/>
      <c r="G325" s="447"/>
      <c r="H325" s="447"/>
      <c r="I325" s="447"/>
      <c r="J325" s="447"/>
    </row>
    <row r="326" spans="1:16" s="128" customFormat="1" ht="12.75" x14ac:dyDescent="0.25"/>
    <row r="327" spans="1:16" s="128" customFormat="1" x14ac:dyDescent="0.25">
      <c r="B327" s="131" t="s">
        <v>196</v>
      </c>
      <c r="C327" s="131"/>
      <c r="D327" s="445"/>
      <c r="E327" s="445"/>
      <c r="F327" s="445"/>
      <c r="G327" s="445"/>
      <c r="H327" s="445"/>
      <c r="I327" s="445"/>
      <c r="J327" s="131"/>
    </row>
    <row r="328" spans="1:16" s="225" customFormat="1" ht="114" customHeight="1" x14ac:dyDescent="0.2">
      <c r="A328" s="128"/>
      <c r="B328" s="432">
        <v>2024</v>
      </c>
      <c r="C328" s="432"/>
      <c r="D328" s="431" t="s">
        <v>360</v>
      </c>
      <c r="E328" s="431"/>
      <c r="F328" s="431"/>
      <c r="G328" s="431"/>
      <c r="H328" s="431"/>
      <c r="I328" s="431"/>
      <c r="J328" s="431"/>
      <c r="K328" s="128"/>
      <c r="L328" s="128"/>
      <c r="M328" s="128"/>
      <c r="N328" s="128"/>
      <c r="O328" s="128"/>
      <c r="P328" s="128"/>
    </row>
    <row r="329" spans="1:16" s="225" customFormat="1" ht="30" customHeight="1" x14ac:dyDescent="0.2">
      <c r="A329" s="128"/>
      <c r="B329" s="132"/>
      <c r="C329" s="132"/>
      <c r="D329" s="159"/>
      <c r="E329" s="159"/>
      <c r="F329" s="159"/>
      <c r="G329" s="159"/>
      <c r="H329" s="159"/>
      <c r="I329" s="159"/>
      <c r="J329" s="159"/>
      <c r="K329" s="128"/>
      <c r="L329" s="128"/>
      <c r="M329" s="128"/>
      <c r="N329" s="128"/>
      <c r="O329" s="128"/>
      <c r="P329" s="128"/>
    </row>
    <row r="330" spans="1:16" ht="15" customHeight="1" x14ac:dyDescent="0.25">
      <c r="B330" s="65"/>
      <c r="C330" s="65"/>
      <c r="D330" s="63"/>
      <c r="E330" s="63"/>
      <c r="F330" s="63"/>
    </row>
    <row r="331" spans="1:16" s="225" customFormat="1" ht="18" x14ac:dyDescent="0.25">
      <c r="A331" s="196"/>
      <c r="B331" s="427" t="s">
        <v>361</v>
      </c>
      <c r="C331" s="427"/>
      <c r="D331" s="427"/>
      <c r="E331" s="197"/>
      <c r="F331" s="197"/>
      <c r="G331" s="198"/>
      <c r="H331" s="198"/>
      <c r="I331" s="198"/>
      <c r="J331" s="198"/>
      <c r="K331" s="196"/>
      <c r="L331" s="196"/>
      <c r="M331" s="196"/>
      <c r="N331" s="196"/>
      <c r="O331" s="196"/>
      <c r="P331" s="196"/>
    </row>
    <row r="332" spans="1:16" s="128" customFormat="1" ht="12.75" x14ac:dyDescent="0.25">
      <c r="A332" s="428"/>
    </row>
    <row r="333" spans="1:16" x14ac:dyDescent="0.2">
      <c r="A333" s="428"/>
      <c r="B333" s="446" t="s">
        <v>362</v>
      </c>
      <c r="C333" s="447"/>
      <c r="D333" s="447"/>
      <c r="E333" s="447"/>
      <c r="F333" s="447"/>
      <c r="G333" s="447"/>
      <c r="H333" s="447"/>
      <c r="I333" s="447"/>
      <c r="J333" s="447"/>
    </row>
    <row r="334" spans="1:16" ht="19.5" x14ac:dyDescent="0.25">
      <c r="A334" s="428"/>
      <c r="B334" s="65"/>
      <c r="C334" s="65"/>
      <c r="D334" s="63"/>
      <c r="E334" s="160"/>
      <c r="F334" s="63"/>
    </row>
    <row r="335" spans="1:16" s="128" customFormat="1" x14ac:dyDescent="0.25">
      <c r="B335" s="131" t="s">
        <v>196</v>
      </c>
      <c r="C335" s="131"/>
      <c r="D335" s="445"/>
      <c r="E335" s="445"/>
      <c r="F335" s="445"/>
      <c r="G335" s="445"/>
      <c r="H335" s="445"/>
      <c r="I335" s="445"/>
      <c r="J335" s="131"/>
    </row>
    <row r="336" spans="1:16" s="225" customFormat="1" ht="114" customHeight="1" x14ac:dyDescent="0.2">
      <c r="A336" s="128"/>
      <c r="B336" s="432">
        <v>2024</v>
      </c>
      <c r="C336" s="432"/>
      <c r="D336" s="431" t="s">
        <v>363</v>
      </c>
      <c r="E336" s="431"/>
      <c r="F336" s="431"/>
      <c r="G336" s="431"/>
      <c r="H336" s="431"/>
      <c r="I336" s="431"/>
      <c r="J336" s="431"/>
      <c r="K336" s="128"/>
      <c r="L336" s="128"/>
      <c r="M336" s="128"/>
      <c r="N336" s="128"/>
      <c r="O336" s="128"/>
      <c r="P336" s="128"/>
    </row>
    <row r="337" spans="1:15" ht="15" customHeight="1" x14ac:dyDescent="0.25">
      <c r="B337" s="65"/>
      <c r="C337" s="65"/>
      <c r="D337" s="63"/>
      <c r="E337" s="63"/>
      <c r="F337" s="63"/>
    </row>
    <row r="338" spans="1:15" ht="15" customHeight="1" x14ac:dyDescent="0.25">
      <c r="B338" s="65"/>
      <c r="C338" s="65"/>
      <c r="D338" s="63"/>
      <c r="E338" s="63"/>
      <c r="F338" s="63"/>
    </row>
    <row r="339" spans="1:15" s="225" customFormat="1" ht="18" x14ac:dyDescent="0.25">
      <c r="A339" s="196"/>
      <c r="B339" s="427" t="s">
        <v>364</v>
      </c>
      <c r="C339" s="427"/>
      <c r="D339" s="427"/>
      <c r="E339" s="197"/>
      <c r="F339" s="197"/>
      <c r="G339" s="198"/>
      <c r="H339" s="198"/>
      <c r="I339" s="198"/>
      <c r="J339" s="198"/>
      <c r="K339" s="196"/>
      <c r="L339" s="196"/>
      <c r="M339" s="196"/>
      <c r="N339" s="196"/>
      <c r="O339" s="196"/>
    </row>
    <row r="340" spans="1:15" ht="19.5" x14ac:dyDescent="0.25">
      <c r="A340" s="428"/>
      <c r="B340" s="65"/>
      <c r="C340" s="65"/>
      <c r="D340" s="63"/>
      <c r="E340" s="63"/>
      <c r="F340" s="63"/>
    </row>
    <row r="341" spans="1:15" x14ac:dyDescent="0.2">
      <c r="A341" s="428"/>
      <c r="B341" s="429" t="s">
        <v>365</v>
      </c>
      <c r="C341" s="429"/>
      <c r="D341" s="429"/>
      <c r="E341" s="429"/>
      <c r="F341" s="429"/>
      <c r="G341" s="429"/>
      <c r="H341" s="429"/>
      <c r="I341" s="429"/>
      <c r="J341" s="429"/>
    </row>
    <row r="342" spans="1:15" ht="31.5" customHeight="1" x14ac:dyDescent="0.2">
      <c r="A342" s="428"/>
      <c r="B342" s="429" t="s">
        <v>366</v>
      </c>
      <c r="C342" s="429"/>
      <c r="D342" s="429"/>
      <c r="E342" s="429"/>
      <c r="F342" s="429"/>
      <c r="G342" s="429"/>
      <c r="H342" s="429"/>
      <c r="I342" s="429"/>
      <c r="J342" s="429"/>
    </row>
    <row r="343" spans="1:15" ht="19.5" x14ac:dyDescent="0.25">
      <c r="A343" s="428"/>
      <c r="B343" s="65"/>
      <c r="C343" s="65"/>
      <c r="D343" s="63"/>
      <c r="E343" s="160"/>
      <c r="F343" s="63"/>
    </row>
    <row r="344" spans="1:15" ht="57" x14ac:dyDescent="0.2">
      <c r="A344" s="428"/>
      <c r="B344" s="258">
        <v>2024</v>
      </c>
      <c r="C344" s="223" t="s">
        <v>367</v>
      </c>
      <c r="D344" s="223" t="s">
        <v>368</v>
      </c>
      <c r="E344" s="223" t="s">
        <v>369</v>
      </c>
      <c r="F344" s="223" t="s">
        <v>370</v>
      </c>
      <c r="G344" s="223" t="s">
        <v>371</v>
      </c>
      <c r="H344" s="223" t="s">
        <v>372</v>
      </c>
      <c r="I344" s="223" t="s">
        <v>373</v>
      </c>
      <c r="J344" s="223" t="s">
        <v>374</v>
      </c>
      <c r="K344" s="223" t="s">
        <v>375</v>
      </c>
      <c r="L344" s="223" t="s">
        <v>376</v>
      </c>
      <c r="M344" s="223" t="s">
        <v>377</v>
      </c>
      <c r="N344" s="223" t="s">
        <v>378</v>
      </c>
      <c r="O344" s="248"/>
    </row>
    <row r="345" spans="1:15" ht="45" x14ac:dyDescent="0.2">
      <c r="A345" s="428"/>
      <c r="B345" s="257" t="s">
        <v>91</v>
      </c>
      <c r="C345" s="248" t="s">
        <v>379</v>
      </c>
      <c r="D345" s="248" t="s">
        <v>380</v>
      </c>
      <c r="E345" s="248" t="s">
        <v>381</v>
      </c>
      <c r="F345" s="248" t="s">
        <v>382</v>
      </c>
      <c r="G345" s="248" t="s">
        <v>383</v>
      </c>
      <c r="H345" s="248" t="s">
        <v>384</v>
      </c>
      <c r="I345" s="248" t="s">
        <v>385</v>
      </c>
      <c r="J345" s="248" t="s">
        <v>386</v>
      </c>
      <c r="K345" s="248" t="s">
        <v>387</v>
      </c>
      <c r="L345" s="248" t="s">
        <v>388</v>
      </c>
      <c r="M345" s="248" t="s">
        <v>389</v>
      </c>
      <c r="N345" s="248" t="s">
        <v>390</v>
      </c>
      <c r="O345" s="248"/>
    </row>
    <row r="346" spans="1:15" ht="22.5" x14ac:dyDescent="0.2">
      <c r="A346" s="428"/>
      <c r="B346" s="257" t="s">
        <v>391</v>
      </c>
      <c r="C346" s="248" t="s">
        <v>392</v>
      </c>
      <c r="D346" s="248" t="s">
        <v>392</v>
      </c>
      <c r="E346" s="248" t="s">
        <v>392</v>
      </c>
      <c r="F346" s="248" t="s">
        <v>392</v>
      </c>
      <c r="G346" s="248" t="s">
        <v>392</v>
      </c>
      <c r="H346" s="248" t="s">
        <v>392</v>
      </c>
      <c r="I346" s="248" t="s">
        <v>392</v>
      </c>
      <c r="J346" s="248" t="s">
        <v>392</v>
      </c>
      <c r="K346" s="248" t="s">
        <v>392</v>
      </c>
      <c r="L346" s="248" t="s">
        <v>392</v>
      </c>
      <c r="M346" s="248" t="s">
        <v>389</v>
      </c>
      <c r="N346" s="248" t="s">
        <v>392</v>
      </c>
      <c r="O346" s="248"/>
    </row>
    <row r="347" spans="1:15" ht="22.5" x14ac:dyDescent="0.2">
      <c r="A347" s="428"/>
      <c r="B347" s="257" t="s">
        <v>393</v>
      </c>
      <c r="C347" s="248" t="s">
        <v>394</v>
      </c>
      <c r="D347" s="248" t="s">
        <v>394</v>
      </c>
      <c r="E347" s="248" t="s">
        <v>394</v>
      </c>
      <c r="F347" s="248" t="s">
        <v>395</v>
      </c>
      <c r="G347" s="248" t="s">
        <v>395</v>
      </c>
      <c r="H347" s="248" t="s">
        <v>395</v>
      </c>
      <c r="I347" s="248" t="s">
        <v>394</v>
      </c>
      <c r="J347" s="248" t="s">
        <v>395</v>
      </c>
      <c r="K347" s="248" t="s">
        <v>394</v>
      </c>
      <c r="L347" s="248" t="s">
        <v>394</v>
      </c>
      <c r="M347" s="248" t="s">
        <v>389</v>
      </c>
      <c r="N347" s="248" t="s">
        <v>394</v>
      </c>
      <c r="O347" s="248"/>
    </row>
    <row r="348" spans="1:15" ht="54.95" customHeight="1" x14ac:dyDescent="0.2">
      <c r="A348" s="428"/>
      <c r="B348" s="257" t="s">
        <v>396</v>
      </c>
      <c r="C348" s="248" t="s">
        <v>397</v>
      </c>
      <c r="D348" s="248" t="s">
        <v>398</v>
      </c>
      <c r="E348" s="248" t="s">
        <v>399</v>
      </c>
      <c r="F348" s="248" t="s">
        <v>400</v>
      </c>
      <c r="G348" s="248" t="s">
        <v>401</v>
      </c>
      <c r="H348" s="248" t="s">
        <v>400</v>
      </c>
      <c r="I348" s="248" t="s">
        <v>401</v>
      </c>
      <c r="J348" s="248" t="s">
        <v>401</v>
      </c>
      <c r="K348" s="248" t="s">
        <v>402</v>
      </c>
      <c r="L348" s="248" t="s">
        <v>403</v>
      </c>
      <c r="M348" s="248" t="s">
        <v>389</v>
      </c>
      <c r="N348" s="248" t="s">
        <v>404</v>
      </c>
      <c r="O348" s="248"/>
    </row>
    <row r="349" spans="1:15" ht="54.95" customHeight="1" x14ac:dyDescent="0.2">
      <c r="A349" s="428"/>
      <c r="B349" s="257" t="s">
        <v>405</v>
      </c>
      <c r="C349" s="248" t="s">
        <v>406</v>
      </c>
      <c r="D349" s="248" t="s">
        <v>406</v>
      </c>
      <c r="E349" s="248" t="s">
        <v>406</v>
      </c>
      <c r="F349" s="248" t="s">
        <v>407</v>
      </c>
      <c r="G349" s="248" t="s">
        <v>407</v>
      </c>
      <c r="H349" s="248" t="s">
        <v>407</v>
      </c>
      <c r="I349" s="248" t="s">
        <v>406</v>
      </c>
      <c r="J349" s="248" t="s">
        <v>407</v>
      </c>
      <c r="K349" s="248" t="s">
        <v>406</v>
      </c>
      <c r="L349" s="248" t="s">
        <v>406</v>
      </c>
      <c r="M349" s="248" t="s">
        <v>389</v>
      </c>
      <c r="N349" s="248" t="s">
        <v>406</v>
      </c>
      <c r="O349" s="248"/>
    </row>
    <row r="350" spans="1:15" ht="66" customHeight="1" x14ac:dyDescent="0.2">
      <c r="A350" s="428"/>
      <c r="B350" s="257" t="s">
        <v>408</v>
      </c>
      <c r="C350" s="248" t="s">
        <v>409</v>
      </c>
      <c r="D350" s="248" t="s">
        <v>410</v>
      </c>
      <c r="E350" s="248" t="s">
        <v>411</v>
      </c>
      <c r="F350" s="248" t="s">
        <v>412</v>
      </c>
      <c r="G350" s="248" t="s">
        <v>413</v>
      </c>
      <c r="H350" s="248" t="s">
        <v>414</v>
      </c>
      <c r="I350" s="248" t="s">
        <v>415</v>
      </c>
      <c r="J350" s="248" t="s">
        <v>416</v>
      </c>
      <c r="K350" s="248" t="s">
        <v>417</v>
      </c>
      <c r="L350" s="248" t="s">
        <v>418</v>
      </c>
      <c r="M350" s="248" t="s">
        <v>389</v>
      </c>
      <c r="N350" s="248" t="s">
        <v>419</v>
      </c>
      <c r="O350" s="248"/>
    </row>
    <row r="351" spans="1:15" ht="69.75" customHeight="1" x14ac:dyDescent="0.2">
      <c r="A351" s="428"/>
      <c r="B351" s="257" t="s">
        <v>420</v>
      </c>
      <c r="C351" s="248" t="s">
        <v>421</v>
      </c>
      <c r="D351" s="248" t="s">
        <v>422</v>
      </c>
      <c r="E351" s="248" t="s">
        <v>423</v>
      </c>
      <c r="F351" s="248" t="s">
        <v>423</v>
      </c>
      <c r="G351" s="248" t="s">
        <v>424</v>
      </c>
      <c r="H351" s="248" t="s">
        <v>424</v>
      </c>
      <c r="I351" s="248" t="s">
        <v>424</v>
      </c>
      <c r="J351" s="248" t="s">
        <v>425</v>
      </c>
      <c r="K351" s="248" t="s">
        <v>424</v>
      </c>
      <c r="L351" s="248" t="s">
        <v>424</v>
      </c>
      <c r="M351" s="248" t="s">
        <v>389</v>
      </c>
      <c r="N351" s="248" t="s">
        <v>425</v>
      </c>
      <c r="O351" s="248"/>
    </row>
    <row r="352" spans="1:15" ht="54.95" customHeight="1" x14ac:dyDescent="0.2">
      <c r="A352" s="428"/>
      <c r="B352" s="257" t="s">
        <v>426</v>
      </c>
      <c r="C352" s="248" t="s">
        <v>427</v>
      </c>
      <c r="D352" s="248" t="s">
        <v>427</v>
      </c>
      <c r="E352" s="248" t="s">
        <v>427</v>
      </c>
      <c r="F352" s="248" t="s">
        <v>427</v>
      </c>
      <c r="G352" s="248" t="s">
        <v>427</v>
      </c>
      <c r="H352" s="248" t="s">
        <v>427</v>
      </c>
      <c r="I352" s="248" t="s">
        <v>427</v>
      </c>
      <c r="J352" s="248" t="s">
        <v>427</v>
      </c>
      <c r="K352" s="248" t="s">
        <v>427</v>
      </c>
      <c r="L352" s="248" t="s">
        <v>427</v>
      </c>
      <c r="M352" s="248" t="s">
        <v>389</v>
      </c>
      <c r="N352" s="248" t="s">
        <v>427</v>
      </c>
      <c r="O352" s="248"/>
    </row>
    <row r="353" spans="2:15" ht="93" customHeight="1" x14ac:dyDescent="0.2">
      <c r="B353" s="257" t="s">
        <v>428</v>
      </c>
      <c r="C353" s="248" t="s">
        <v>429</v>
      </c>
      <c r="D353" s="248" t="s">
        <v>429</v>
      </c>
      <c r="E353" s="248" t="s">
        <v>429</v>
      </c>
      <c r="F353" s="248" t="s">
        <v>429</v>
      </c>
      <c r="G353" s="248" t="s">
        <v>429</v>
      </c>
      <c r="H353" s="248" t="s">
        <v>429</v>
      </c>
      <c r="I353" s="248" t="s">
        <v>429</v>
      </c>
      <c r="J353" s="248" t="s">
        <v>429</v>
      </c>
      <c r="K353" s="248" t="s">
        <v>429</v>
      </c>
      <c r="L353" s="248" t="s">
        <v>429</v>
      </c>
      <c r="M353" s="248" t="s">
        <v>389</v>
      </c>
      <c r="N353" s="248" t="s">
        <v>429</v>
      </c>
      <c r="O353" s="248"/>
    </row>
    <row r="354" spans="2:15" ht="15" customHeight="1" x14ac:dyDescent="0.25">
      <c r="B354" s="65"/>
      <c r="C354" s="65"/>
      <c r="D354" s="63"/>
      <c r="E354" s="63"/>
      <c r="F354" s="63"/>
    </row>
    <row r="355" spans="2:15" s="225" customFormat="1" ht="18" x14ac:dyDescent="0.25">
      <c r="B355" s="427" t="s">
        <v>430</v>
      </c>
      <c r="C355" s="427"/>
      <c r="D355" s="427"/>
      <c r="E355" s="197"/>
      <c r="F355" s="197"/>
      <c r="G355" s="198"/>
      <c r="H355" s="198"/>
      <c r="I355" s="198"/>
      <c r="J355" s="198"/>
      <c r="K355" s="196"/>
      <c r="L355" s="196"/>
      <c r="M355" s="196"/>
      <c r="N355" s="196"/>
      <c r="O355" s="196"/>
    </row>
    <row r="356" spans="2:15" ht="19.5" x14ac:dyDescent="0.25">
      <c r="B356" s="65"/>
      <c r="C356" s="65"/>
      <c r="D356" s="63"/>
      <c r="E356" s="63"/>
      <c r="F356" s="63"/>
    </row>
    <row r="357" spans="2:15" ht="18.95" customHeight="1" x14ac:dyDescent="0.2">
      <c r="B357" s="429" t="s">
        <v>431</v>
      </c>
      <c r="C357" s="429"/>
      <c r="D357" s="429"/>
      <c r="E357" s="429"/>
      <c r="F357" s="429"/>
      <c r="G357" s="429"/>
      <c r="H357" s="429"/>
      <c r="I357" s="429"/>
      <c r="J357" s="429"/>
    </row>
    <row r="358" spans="2:15" ht="19.5" x14ac:dyDescent="0.25">
      <c r="B358" s="65"/>
      <c r="C358" s="65"/>
      <c r="D358" s="63"/>
      <c r="E358" s="160"/>
      <c r="F358" s="63"/>
    </row>
    <row r="359" spans="2:15" ht="14.45" customHeight="1" x14ac:dyDescent="0.2">
      <c r="B359" s="434"/>
      <c r="C359" s="434"/>
      <c r="D359" s="434"/>
      <c r="E359" s="434"/>
      <c r="F359" s="435"/>
      <c r="G359" s="223" t="s">
        <v>197</v>
      </c>
      <c r="H359" s="223" t="s">
        <v>253</v>
      </c>
      <c r="I359" s="223" t="s">
        <v>202</v>
      </c>
      <c r="J359" s="223"/>
    </row>
    <row r="360" spans="2:15" ht="24.75" customHeight="1" x14ac:dyDescent="0.2">
      <c r="B360" s="436">
        <v>2024</v>
      </c>
      <c r="C360" s="437"/>
      <c r="D360" s="438" t="s">
        <v>432</v>
      </c>
      <c r="E360" s="439"/>
      <c r="F360" s="440"/>
      <c r="G360" s="248">
        <v>1734.01</v>
      </c>
      <c r="H360" s="248">
        <v>823.63220000000001</v>
      </c>
      <c r="I360" s="259">
        <f>SUM(G360:H360)</f>
        <v>2557.6422000000002</v>
      </c>
      <c r="J360" s="223"/>
    </row>
    <row r="361" spans="2:15" ht="33.75" customHeight="1" x14ac:dyDescent="0.2">
      <c r="B361" s="436"/>
      <c r="C361" s="437"/>
      <c r="D361" s="438" t="s">
        <v>433</v>
      </c>
      <c r="E361" s="439"/>
      <c r="F361" s="440"/>
      <c r="G361" s="248">
        <v>399.41499999999996</v>
      </c>
      <c r="H361" s="248">
        <v>14.8378</v>
      </c>
      <c r="I361" s="259">
        <f>H361+G361</f>
        <v>414.25279999999998</v>
      </c>
      <c r="J361" s="135"/>
    </row>
    <row r="362" spans="2:15" ht="20.100000000000001" customHeight="1" x14ac:dyDescent="0.2">
      <c r="B362" s="132"/>
      <c r="C362" s="132"/>
      <c r="D362" s="168"/>
      <c r="E362" s="163"/>
      <c r="F362" s="163"/>
      <c r="G362" s="163"/>
      <c r="H362" s="163"/>
      <c r="I362" s="163"/>
      <c r="J362" s="163"/>
    </row>
    <row r="363" spans="2:15" s="225" customFormat="1" ht="18" x14ac:dyDescent="0.25">
      <c r="B363" s="427" t="s">
        <v>434</v>
      </c>
      <c r="C363" s="427"/>
      <c r="D363" s="427"/>
      <c r="E363" s="197"/>
      <c r="F363" s="197"/>
      <c r="G363" s="198"/>
      <c r="H363" s="198"/>
      <c r="I363" s="198"/>
      <c r="J363" s="198"/>
      <c r="K363" s="196"/>
      <c r="L363" s="196"/>
      <c r="M363" s="196"/>
      <c r="N363" s="196"/>
      <c r="O363" s="196"/>
    </row>
    <row r="364" spans="2:15" ht="19.5" x14ac:dyDescent="0.25">
      <c r="B364" s="65"/>
      <c r="C364" s="65"/>
      <c r="D364" s="63"/>
      <c r="E364" s="63"/>
      <c r="F364" s="63"/>
    </row>
    <row r="365" spans="2:15" ht="18.95" customHeight="1" x14ac:dyDescent="0.2">
      <c r="B365" s="441" t="s">
        <v>435</v>
      </c>
      <c r="C365" s="429"/>
      <c r="D365" s="429"/>
      <c r="E365" s="429"/>
      <c r="F365" s="429"/>
      <c r="G365" s="429"/>
      <c r="H365" s="429"/>
      <c r="I365" s="429"/>
      <c r="J365" s="429"/>
    </row>
    <row r="366" spans="2:15" ht="19.5" x14ac:dyDescent="0.25">
      <c r="B366" s="65"/>
      <c r="C366" s="65"/>
      <c r="D366" s="63"/>
      <c r="E366" s="160"/>
      <c r="F366" s="63"/>
    </row>
    <row r="367" spans="2:15" ht="14.45" customHeight="1" x14ac:dyDescent="0.2">
      <c r="B367" s="45"/>
      <c r="C367" s="223" t="s">
        <v>273</v>
      </c>
      <c r="D367" s="223" t="s">
        <v>265</v>
      </c>
      <c r="E367" s="223" t="s">
        <v>269</v>
      </c>
      <c r="F367" s="223" t="s">
        <v>268</v>
      </c>
      <c r="G367" s="223" t="s">
        <v>266</v>
      </c>
      <c r="J367" s="46"/>
    </row>
    <row r="368" spans="2:15" ht="24.75" customHeight="1" x14ac:dyDescent="0.2">
      <c r="B368" s="223" t="s">
        <v>436</v>
      </c>
      <c r="C368" s="261">
        <v>2038</v>
      </c>
      <c r="D368" s="261">
        <v>2036</v>
      </c>
      <c r="E368" s="261">
        <v>2025</v>
      </c>
      <c r="F368" s="261">
        <v>2025</v>
      </c>
      <c r="G368" s="261">
        <v>2027</v>
      </c>
      <c r="I368" s="46"/>
      <c r="J368" s="46"/>
    </row>
    <row r="369" spans="1:11" ht="20.100000000000001" customHeight="1" x14ac:dyDescent="0.2">
      <c r="B369" s="132"/>
      <c r="C369" s="132"/>
      <c r="D369" s="168"/>
      <c r="E369" s="163"/>
      <c r="F369" s="163"/>
      <c r="G369" s="163"/>
      <c r="H369" s="163"/>
      <c r="I369" s="46"/>
      <c r="J369" s="46"/>
    </row>
    <row r="370" spans="1:11" ht="20.100000000000001" customHeight="1" x14ac:dyDescent="0.2">
      <c r="B370" s="446" t="s">
        <v>437</v>
      </c>
      <c r="C370" s="446"/>
      <c r="D370" s="446"/>
      <c r="E370" s="446"/>
      <c r="F370" s="446"/>
      <c r="G370" s="446"/>
      <c r="H370" s="163"/>
      <c r="I370" s="163"/>
      <c r="J370" s="163"/>
    </row>
    <row r="371" spans="1:11" ht="19.5" x14ac:dyDescent="0.25">
      <c r="B371" s="65"/>
      <c r="C371" s="65"/>
      <c r="D371" s="63"/>
      <c r="E371" s="160"/>
      <c r="F371" s="63"/>
    </row>
    <row r="372" spans="1:11" s="225" customFormat="1" ht="18" x14ac:dyDescent="0.25">
      <c r="A372" s="196"/>
      <c r="B372" s="427" t="s">
        <v>438</v>
      </c>
      <c r="C372" s="427"/>
      <c r="D372" s="427"/>
      <c r="E372" s="197"/>
      <c r="F372" s="197"/>
      <c r="G372" s="198"/>
      <c r="H372" s="198"/>
      <c r="I372" s="198"/>
      <c r="J372" s="198"/>
      <c r="K372" s="196"/>
    </row>
    <row r="373" spans="1:11" ht="19.5" x14ac:dyDescent="0.25">
      <c r="B373" s="65"/>
      <c r="C373" s="65"/>
      <c r="D373" s="63"/>
      <c r="E373" s="63"/>
      <c r="F373" s="63"/>
    </row>
    <row r="374" spans="1:11" ht="18.95" customHeight="1" x14ac:dyDescent="0.2">
      <c r="B374" s="441" t="s">
        <v>439</v>
      </c>
      <c r="C374" s="429"/>
      <c r="D374" s="429"/>
      <c r="E374" s="429"/>
      <c r="F374" s="429"/>
      <c r="G374" s="429"/>
      <c r="H374" s="429"/>
      <c r="I374" s="429"/>
      <c r="J374" s="429"/>
    </row>
    <row r="375" spans="1:11" ht="18.95" customHeight="1" x14ac:dyDescent="0.2">
      <c r="B375" s="441" t="s">
        <v>440</v>
      </c>
      <c r="C375" s="429"/>
      <c r="D375" s="429"/>
      <c r="E375" s="429"/>
      <c r="F375" s="429"/>
      <c r="G375" s="429"/>
      <c r="H375" s="429"/>
      <c r="I375" s="429"/>
      <c r="J375" s="429"/>
    </row>
    <row r="376" spans="1:11" ht="19.5" x14ac:dyDescent="0.25">
      <c r="B376" s="65"/>
      <c r="C376" s="65"/>
      <c r="D376" s="63"/>
      <c r="E376" s="160"/>
      <c r="F376" s="63"/>
    </row>
    <row r="377" spans="1:11" ht="56.25" customHeight="1" x14ac:dyDescent="0.2">
      <c r="B377" s="436"/>
      <c r="C377" s="262" t="s">
        <v>441</v>
      </c>
      <c r="D377" s="436" t="s">
        <v>442</v>
      </c>
      <c r="E377" s="436"/>
      <c r="F377" s="436"/>
      <c r="G377" s="436"/>
      <c r="H377" s="436"/>
      <c r="I377" s="262" t="s">
        <v>443</v>
      </c>
      <c r="J377" s="262" t="s">
        <v>444</v>
      </c>
    </row>
    <row r="378" spans="1:11" ht="380.25" customHeight="1" x14ac:dyDescent="0.2">
      <c r="B378" s="436"/>
      <c r="C378" s="261">
        <v>12</v>
      </c>
      <c r="D378" s="442" t="s">
        <v>445</v>
      </c>
      <c r="E378" s="431"/>
      <c r="F378" s="431"/>
      <c r="G378" s="431"/>
      <c r="H378" s="431"/>
      <c r="I378" s="261">
        <v>6</v>
      </c>
      <c r="J378" s="261">
        <v>10120</v>
      </c>
      <c r="K378" s="261"/>
    </row>
    <row r="379" spans="1:11" ht="20.100000000000001" customHeight="1" x14ac:dyDescent="0.2">
      <c r="B379" s="132"/>
      <c r="C379" s="132"/>
      <c r="D379" s="168"/>
      <c r="E379" s="163"/>
      <c r="F379" s="163"/>
      <c r="G379" s="163"/>
      <c r="H379" s="163"/>
      <c r="I379" s="46"/>
      <c r="J379" s="46"/>
    </row>
    <row r="380" spans="1:11" ht="20.100000000000001" customHeight="1" x14ac:dyDescent="0.2">
      <c r="B380" s="226" t="s">
        <v>446</v>
      </c>
      <c r="C380" s="226"/>
      <c r="D380" s="226"/>
      <c r="E380" s="226"/>
      <c r="F380" s="226"/>
      <c r="G380" s="226"/>
      <c r="H380" s="163"/>
      <c r="I380" s="46"/>
      <c r="J380" s="46"/>
    </row>
    <row r="381" spans="1:11" ht="20.100000000000001" customHeight="1" x14ac:dyDescent="0.2">
      <c r="D381" s="46"/>
      <c r="E381" s="46"/>
      <c r="F381" s="46"/>
      <c r="G381" s="46"/>
      <c r="H381" s="163"/>
      <c r="I381" s="163"/>
      <c r="J381" s="163"/>
    </row>
    <row r="382" spans="1:11" s="225" customFormat="1" ht="18" x14ac:dyDescent="0.25">
      <c r="A382" s="196"/>
      <c r="B382" s="427" t="s">
        <v>447</v>
      </c>
      <c r="C382" s="427"/>
      <c r="D382" s="427"/>
      <c r="E382" s="197"/>
      <c r="F382" s="197"/>
      <c r="G382" s="198"/>
      <c r="H382" s="198"/>
      <c r="I382" s="198"/>
      <c r="J382" s="198"/>
      <c r="K382" s="196"/>
    </row>
    <row r="383" spans="1:11" ht="19.5" x14ac:dyDescent="0.25">
      <c r="A383" s="428"/>
      <c r="B383" s="65"/>
      <c r="C383" s="65"/>
      <c r="D383" s="63"/>
      <c r="E383" s="63"/>
      <c r="F383" s="63"/>
    </row>
    <row r="384" spans="1:11" ht="33.950000000000003" customHeight="1" x14ac:dyDescent="0.2">
      <c r="A384" s="428"/>
      <c r="B384" s="429" t="s">
        <v>448</v>
      </c>
      <c r="C384" s="429"/>
      <c r="D384" s="429"/>
      <c r="E384" s="429"/>
      <c r="F384" s="429"/>
      <c r="G384" s="429"/>
      <c r="H384" s="429"/>
      <c r="I384" s="429"/>
      <c r="J384" s="429"/>
    </row>
    <row r="385" spans="1:16" s="128" customFormat="1" x14ac:dyDescent="0.25">
      <c r="A385" s="428"/>
      <c r="B385" s="131" t="s">
        <v>196</v>
      </c>
      <c r="C385" s="131"/>
      <c r="D385" s="445"/>
      <c r="E385" s="445"/>
      <c r="F385" s="445"/>
      <c r="G385" s="445"/>
      <c r="H385" s="445"/>
      <c r="I385" s="445"/>
      <c r="J385" s="131"/>
    </row>
    <row r="386" spans="1:16" s="225" customFormat="1" ht="114" customHeight="1" x14ac:dyDescent="0.2">
      <c r="A386" s="428"/>
      <c r="B386" s="432">
        <v>2024</v>
      </c>
      <c r="C386" s="432"/>
      <c r="D386" s="431" t="s">
        <v>449</v>
      </c>
      <c r="E386" s="431"/>
      <c r="F386" s="431"/>
      <c r="G386" s="431"/>
      <c r="H386" s="431"/>
      <c r="I386" s="431"/>
      <c r="J386" s="431"/>
      <c r="K386" s="128"/>
      <c r="L386" s="128"/>
      <c r="M386" s="128"/>
      <c r="N386" s="128"/>
      <c r="O386" s="128"/>
      <c r="P386" s="128"/>
    </row>
    <row r="387" spans="1:16" ht="20.100000000000001" customHeight="1" x14ac:dyDescent="0.2"/>
    <row r="389" spans="1:16" s="225" customFormat="1" ht="18" x14ac:dyDescent="0.25">
      <c r="A389" s="196"/>
      <c r="B389" s="427" t="s">
        <v>450</v>
      </c>
      <c r="C389" s="427"/>
      <c r="D389" s="427"/>
      <c r="E389" s="197"/>
      <c r="F389" s="197"/>
      <c r="G389" s="198"/>
      <c r="H389" s="198"/>
      <c r="I389" s="198"/>
      <c r="J389" s="198"/>
      <c r="K389" s="196"/>
      <c r="L389" s="196"/>
      <c r="M389" s="196"/>
      <c r="N389" s="196"/>
      <c r="O389" s="196"/>
      <c r="P389" s="196"/>
    </row>
    <row r="390" spans="1:16" ht="19.5" x14ac:dyDescent="0.25">
      <c r="A390" s="428"/>
      <c r="B390" s="65"/>
      <c r="C390" s="65"/>
      <c r="D390" s="63"/>
      <c r="E390" s="63"/>
      <c r="F390" s="63"/>
    </row>
    <row r="391" spans="1:16" ht="14.45" customHeight="1" x14ac:dyDescent="0.2">
      <c r="A391" s="428"/>
      <c r="B391" s="429" t="s">
        <v>451</v>
      </c>
      <c r="C391" s="429"/>
      <c r="D391" s="429"/>
      <c r="E391" s="429"/>
      <c r="F391" s="429"/>
      <c r="G391" s="429"/>
      <c r="H391" s="429"/>
      <c r="I391" s="429"/>
      <c r="J391" s="429"/>
    </row>
    <row r="392" spans="1:16" ht="19.5" x14ac:dyDescent="0.25">
      <c r="A392" s="428"/>
      <c r="B392" s="65"/>
      <c r="C392" s="65"/>
      <c r="D392" s="63"/>
      <c r="E392" s="63"/>
      <c r="F392" s="63"/>
    </row>
    <row r="393" spans="1:16" x14ac:dyDescent="0.2">
      <c r="A393" s="428"/>
      <c r="B393" s="131" t="s">
        <v>196</v>
      </c>
      <c r="C393" s="131"/>
      <c r="D393" s="445"/>
      <c r="E393" s="445"/>
      <c r="F393" s="445"/>
      <c r="G393" s="445"/>
      <c r="H393" s="445"/>
      <c r="I393" s="445"/>
      <c r="J393" s="131"/>
    </row>
    <row r="394" spans="1:16" ht="46.5" customHeight="1" x14ac:dyDescent="0.2">
      <c r="A394" s="428"/>
      <c r="B394" s="432">
        <v>2024</v>
      </c>
      <c r="C394" s="432"/>
      <c r="D394" s="431" t="s">
        <v>452</v>
      </c>
      <c r="E394" s="431"/>
      <c r="F394" s="431"/>
      <c r="G394" s="431"/>
      <c r="H394" s="431"/>
      <c r="I394" s="431"/>
      <c r="J394" s="431"/>
    </row>
    <row r="395" spans="1:16" ht="20.100000000000001" customHeight="1" x14ac:dyDescent="0.2"/>
    <row r="396" spans="1:16" x14ac:dyDescent="0.2">
      <c r="A396" s="127"/>
    </row>
    <row r="397" spans="1:16" s="225" customFormat="1" ht="18" x14ac:dyDescent="0.25">
      <c r="A397" s="196"/>
      <c r="B397" s="427" t="s">
        <v>453</v>
      </c>
      <c r="C397" s="427"/>
      <c r="D397" s="427"/>
      <c r="E397" s="197"/>
      <c r="F397" s="197"/>
      <c r="G397" s="198"/>
      <c r="H397" s="198"/>
      <c r="I397" s="198"/>
      <c r="J397" s="198"/>
      <c r="K397" s="196"/>
      <c r="L397" s="196"/>
      <c r="M397" s="196"/>
      <c r="N397" s="196"/>
      <c r="O397" s="196"/>
      <c r="P397" s="196"/>
    </row>
    <row r="398" spans="1:16" ht="19.5" x14ac:dyDescent="0.25">
      <c r="A398" s="428"/>
      <c r="B398" s="65"/>
      <c r="C398" s="65"/>
      <c r="D398" s="63"/>
      <c r="E398" s="63"/>
      <c r="F398" s="63"/>
    </row>
    <row r="399" spans="1:16" ht="14.45" customHeight="1" x14ac:dyDescent="0.2">
      <c r="A399" s="428"/>
      <c r="B399" s="429" t="s">
        <v>454</v>
      </c>
      <c r="C399" s="429"/>
      <c r="D399" s="429"/>
      <c r="E399" s="429"/>
      <c r="F399" s="429"/>
      <c r="G399" s="429"/>
      <c r="H399" s="429"/>
      <c r="I399" s="429"/>
      <c r="J399" s="429"/>
    </row>
    <row r="400" spans="1:16" ht="14.45" customHeight="1" x14ac:dyDescent="0.2">
      <c r="A400" s="428"/>
      <c r="B400" s="429" t="s">
        <v>455</v>
      </c>
      <c r="C400" s="429"/>
      <c r="D400" s="429"/>
      <c r="E400" s="429"/>
      <c r="F400" s="429"/>
      <c r="G400" s="429"/>
      <c r="H400" s="429"/>
      <c r="I400" s="429"/>
      <c r="J400" s="429"/>
    </row>
    <row r="401" spans="1:13" ht="14.45" customHeight="1" x14ac:dyDescent="0.2">
      <c r="A401" s="428"/>
      <c r="B401" s="429" t="s">
        <v>456</v>
      </c>
      <c r="C401" s="429"/>
      <c r="D401" s="429"/>
      <c r="E401" s="429"/>
      <c r="F401" s="429"/>
      <c r="G401" s="429"/>
      <c r="H401" s="429"/>
      <c r="I401" s="429"/>
      <c r="J401" s="429"/>
    </row>
    <row r="402" spans="1:13" x14ac:dyDescent="0.2">
      <c r="A402" s="428"/>
      <c r="B402" s="429" t="s">
        <v>457</v>
      </c>
      <c r="C402" s="429"/>
      <c r="D402" s="429"/>
      <c r="E402" s="429"/>
      <c r="F402" s="429"/>
      <c r="G402" s="429"/>
      <c r="H402" s="429"/>
      <c r="I402" s="429"/>
      <c r="J402" s="429"/>
    </row>
    <row r="403" spans="1:13" x14ac:dyDescent="0.2">
      <c r="A403" s="127"/>
      <c r="B403" s="155"/>
      <c r="C403" s="155"/>
      <c r="D403" s="155"/>
      <c r="E403" s="155"/>
      <c r="F403" s="155"/>
      <c r="G403" s="155"/>
      <c r="H403" s="155"/>
      <c r="I403" s="155"/>
      <c r="J403" s="263"/>
      <c r="K403" s="218"/>
      <c r="L403" s="218"/>
    </row>
    <row r="404" spans="1:13" ht="19.5" x14ac:dyDescent="0.25">
      <c r="A404" s="127"/>
      <c r="B404" s="433" t="s">
        <v>458</v>
      </c>
      <c r="C404" s="433"/>
      <c r="D404" s="433"/>
      <c r="E404" s="433"/>
      <c r="F404" s="223">
        <v>2022</v>
      </c>
      <c r="G404" s="223">
        <v>2023</v>
      </c>
      <c r="H404" s="223">
        <v>2024</v>
      </c>
      <c r="J404" s="167"/>
      <c r="K404" s="218" t="s">
        <v>253</v>
      </c>
      <c r="L404" s="218" t="s">
        <v>197</v>
      </c>
    </row>
    <row r="405" spans="1:13" ht="29.25" customHeight="1" x14ac:dyDescent="0.2">
      <c r="A405" s="127"/>
      <c r="B405" s="487" t="s">
        <v>459</v>
      </c>
      <c r="C405" s="488"/>
      <c r="D405" s="488"/>
      <c r="E405" s="488"/>
      <c r="F405" s="260">
        <v>9179503.8200000003</v>
      </c>
      <c r="G405" s="260">
        <v>10609180.23</v>
      </c>
      <c r="H405" s="260">
        <v>10690799.83</v>
      </c>
      <c r="I405" s="261"/>
      <c r="J405" s="167" t="s">
        <v>459</v>
      </c>
      <c r="K405" s="218">
        <v>0</v>
      </c>
      <c r="L405" s="218">
        <v>10690799.83</v>
      </c>
    </row>
    <row r="406" spans="1:13" ht="45" customHeight="1" x14ac:dyDescent="0.2">
      <c r="A406" s="127"/>
      <c r="B406" s="487" t="s">
        <v>460</v>
      </c>
      <c r="C406" s="488"/>
      <c r="D406" s="488"/>
      <c r="E406" s="488"/>
      <c r="F406" s="260">
        <v>10057333.459999999</v>
      </c>
      <c r="G406" s="260">
        <v>10817946.784</v>
      </c>
      <c r="H406" s="260">
        <v>11735962.139999999</v>
      </c>
      <c r="I406" s="261"/>
      <c r="J406" s="167" t="s">
        <v>460</v>
      </c>
      <c r="K406" s="218">
        <v>639517.88</v>
      </c>
      <c r="L406" s="218">
        <v>11096444.26</v>
      </c>
    </row>
    <row r="407" spans="1:13" ht="27.75" customHeight="1" x14ac:dyDescent="0.2">
      <c r="A407" s="127"/>
      <c r="B407" s="487" t="s">
        <v>461</v>
      </c>
      <c r="C407" s="488"/>
      <c r="D407" s="488"/>
      <c r="E407" s="488"/>
      <c r="F407" s="260">
        <v>342428.58</v>
      </c>
      <c r="G407" s="260">
        <v>694255</v>
      </c>
      <c r="H407" s="260">
        <v>1150310</v>
      </c>
      <c r="I407" s="261"/>
      <c r="J407" s="167" t="s">
        <v>462</v>
      </c>
      <c r="K407" s="218">
        <v>0</v>
      </c>
      <c r="L407" s="218">
        <v>886194</v>
      </c>
    </row>
    <row r="408" spans="1:13" ht="48.75" customHeight="1" x14ac:dyDescent="0.2">
      <c r="A408" s="127"/>
      <c r="B408" s="487" t="s">
        <v>463</v>
      </c>
      <c r="C408" s="488"/>
      <c r="D408" s="488"/>
      <c r="E408" s="488"/>
      <c r="F408" s="260">
        <v>3202853.58</v>
      </c>
      <c r="G408" s="260">
        <v>2920811.95</v>
      </c>
      <c r="H408" s="260">
        <v>2938860.02</v>
      </c>
      <c r="I408" s="261"/>
      <c r="J408" s="167" t="s">
        <v>464</v>
      </c>
      <c r="K408" s="218">
        <v>0</v>
      </c>
      <c r="L408" s="218">
        <v>1207235</v>
      </c>
    </row>
    <row r="409" spans="1:13" ht="33.75" customHeight="1" x14ac:dyDescent="0.2">
      <c r="A409" s="127"/>
      <c r="B409" s="489" t="s">
        <v>465</v>
      </c>
      <c r="C409" s="490"/>
      <c r="D409" s="490"/>
      <c r="E409" s="490"/>
      <c r="F409" s="264">
        <v>19236837.280000001</v>
      </c>
      <c r="G409" s="264">
        <v>21427127.013999999</v>
      </c>
      <c r="H409" s="264">
        <v>22426761.969999999</v>
      </c>
      <c r="I409" s="261"/>
      <c r="J409" s="167"/>
      <c r="K409" s="218"/>
      <c r="L409" s="218"/>
    </row>
    <row r="410" spans="1:13" ht="26.25" customHeight="1" x14ac:dyDescent="0.2">
      <c r="A410" s="127"/>
      <c r="B410" s="487" t="s">
        <v>462</v>
      </c>
      <c r="C410" s="488"/>
      <c r="D410" s="488"/>
      <c r="E410" s="488"/>
      <c r="F410" s="260">
        <v>1117507</v>
      </c>
      <c r="G410" s="260">
        <v>988457.7</v>
      </c>
      <c r="H410" s="260">
        <v>886194</v>
      </c>
      <c r="I410" s="261"/>
    </row>
    <row r="411" spans="1:13" ht="21.75" customHeight="1" x14ac:dyDescent="0.2">
      <c r="A411" s="127"/>
      <c r="B411" s="487" t="s">
        <v>464</v>
      </c>
      <c r="C411" s="488"/>
      <c r="D411" s="488"/>
      <c r="E411" s="488"/>
      <c r="F411" s="260">
        <v>1194873</v>
      </c>
      <c r="G411" s="260">
        <v>1317727.79</v>
      </c>
      <c r="H411" s="260">
        <v>1207235</v>
      </c>
      <c r="I411" s="261"/>
    </row>
    <row r="412" spans="1:13" ht="43.5" customHeight="1" x14ac:dyDescent="0.2">
      <c r="A412" s="127"/>
      <c r="B412" s="487" t="s">
        <v>466</v>
      </c>
      <c r="C412" s="488"/>
      <c r="D412" s="488"/>
      <c r="E412" s="488"/>
      <c r="F412" s="260">
        <v>1414153</v>
      </c>
      <c r="G412" s="260">
        <v>90967</v>
      </c>
      <c r="H412" s="260">
        <v>0</v>
      </c>
      <c r="I412" s="261"/>
      <c r="J412" s="167"/>
      <c r="K412" s="218"/>
      <c r="L412" s="218"/>
      <c r="M412" s="218"/>
    </row>
    <row r="413" spans="1:13" ht="33.75" customHeight="1" x14ac:dyDescent="0.2">
      <c r="A413" s="127"/>
      <c r="B413" s="487" t="s">
        <v>467</v>
      </c>
      <c r="C413" s="488"/>
      <c r="D413" s="488"/>
      <c r="E413" s="488"/>
      <c r="F413" s="260">
        <v>164628.46</v>
      </c>
      <c r="G413" s="260">
        <v>358009</v>
      </c>
      <c r="H413" s="260">
        <v>201113</v>
      </c>
      <c r="I413" s="261"/>
      <c r="J413" s="167"/>
      <c r="K413" s="218" t="s">
        <v>345</v>
      </c>
      <c r="L413" s="218" t="s">
        <v>346</v>
      </c>
      <c r="M413" s="218"/>
    </row>
    <row r="414" spans="1:13" ht="35.25" customHeight="1" x14ac:dyDescent="0.2">
      <c r="A414" s="127"/>
      <c r="B414" s="489" t="s">
        <v>468</v>
      </c>
      <c r="C414" s="490"/>
      <c r="D414" s="490"/>
      <c r="E414" s="490"/>
      <c r="F414" s="264">
        <v>2312380</v>
      </c>
      <c r="G414" s="264">
        <v>2306185.4900000002</v>
      </c>
      <c r="H414" s="264">
        <v>2093429</v>
      </c>
      <c r="I414" s="261"/>
      <c r="J414" s="167" t="s">
        <v>469</v>
      </c>
      <c r="K414" s="218">
        <v>11735962.139999999</v>
      </c>
      <c r="L414" s="218">
        <v>1207235</v>
      </c>
      <c r="M414" s="218"/>
    </row>
    <row r="415" spans="1:13" ht="14.25" customHeight="1" x14ac:dyDescent="0.2">
      <c r="A415" s="127"/>
      <c r="B415" s="487" t="s">
        <v>470</v>
      </c>
      <c r="C415" s="488"/>
      <c r="D415" s="488"/>
      <c r="E415" s="488"/>
      <c r="F415" s="260">
        <v>21549217.280000001</v>
      </c>
      <c r="G415" s="260">
        <v>23733312.504000001</v>
      </c>
      <c r="H415" s="260">
        <v>24520190.969999999</v>
      </c>
      <c r="I415" s="261"/>
      <c r="J415" s="167" t="s">
        <v>471</v>
      </c>
      <c r="K415" s="218">
        <v>2938860.02</v>
      </c>
      <c r="L415" s="218">
        <v>201113</v>
      </c>
      <c r="M415" s="218"/>
    </row>
    <row r="416" spans="1:13" ht="43.5" customHeight="1" x14ac:dyDescent="0.2">
      <c r="A416" s="127"/>
      <c r="B416" s="487" t="s">
        <v>472</v>
      </c>
      <c r="C416" s="488"/>
      <c r="D416" s="488"/>
      <c r="E416" s="488"/>
      <c r="F416" s="260">
        <v>3367482.04</v>
      </c>
      <c r="G416" s="260">
        <v>3278820.95</v>
      </c>
      <c r="H416" s="260">
        <v>3139973.02</v>
      </c>
      <c r="I416" s="261"/>
    </row>
    <row r="417" spans="1:10" ht="19.5" x14ac:dyDescent="0.25">
      <c r="A417" s="127"/>
      <c r="B417" s="65"/>
      <c r="C417" s="65"/>
      <c r="D417" s="63"/>
      <c r="E417" s="63"/>
      <c r="F417" s="63"/>
    </row>
    <row r="418" spans="1:10" ht="14.25" customHeight="1" x14ac:dyDescent="0.2">
      <c r="A418" s="127"/>
      <c r="B418" s="132"/>
      <c r="C418" s="132"/>
    </row>
    <row r="420" spans="1:10" s="225" customFormat="1" ht="18" x14ac:dyDescent="0.25">
      <c r="A420" s="196"/>
      <c r="B420" s="427" t="s">
        <v>473</v>
      </c>
      <c r="C420" s="427"/>
      <c r="D420" s="427"/>
      <c r="E420" s="197"/>
      <c r="F420" s="197"/>
      <c r="G420" s="198"/>
      <c r="H420" s="198"/>
      <c r="I420" s="198"/>
      <c r="J420" s="198"/>
    </row>
    <row r="421" spans="1:10" ht="14.25" customHeight="1" x14ac:dyDescent="0.25">
      <c r="A421" s="428"/>
      <c r="B421" s="65"/>
      <c r="C421" s="65"/>
      <c r="D421" s="63"/>
      <c r="E421" s="63"/>
      <c r="F421" s="63"/>
    </row>
    <row r="422" spans="1:10" ht="14.45" customHeight="1" x14ac:dyDescent="0.2">
      <c r="A422" s="428"/>
      <c r="B422" s="429" t="s">
        <v>474</v>
      </c>
      <c r="C422" s="429"/>
      <c r="D422" s="429"/>
      <c r="E422" s="429"/>
      <c r="F422" s="429"/>
      <c r="G422" s="429"/>
      <c r="H422" s="429"/>
      <c r="I422" s="429"/>
      <c r="J422" s="429"/>
    </row>
    <row r="423" spans="1:10" ht="14.25" customHeight="1" x14ac:dyDescent="0.25">
      <c r="A423" s="428"/>
      <c r="B423" s="65"/>
      <c r="C423" s="65"/>
      <c r="D423" s="63"/>
      <c r="E423" s="63"/>
      <c r="F423" s="63"/>
    </row>
    <row r="424" spans="1:10" ht="14.25" customHeight="1" x14ac:dyDescent="0.2">
      <c r="A424" s="428"/>
      <c r="B424" s="430"/>
      <c r="C424" s="430"/>
      <c r="D424" s="430"/>
      <c r="E424" s="430"/>
      <c r="F424" s="430"/>
      <c r="G424" s="430"/>
      <c r="H424" s="430"/>
      <c r="I424" s="430"/>
      <c r="J424" s="130"/>
    </row>
    <row r="425" spans="1:10" ht="53.25" customHeight="1" x14ac:dyDescent="0.2">
      <c r="A425" s="428"/>
      <c r="B425" s="432">
        <v>2024</v>
      </c>
      <c r="C425" s="432"/>
      <c r="D425" s="431" t="s">
        <v>475</v>
      </c>
      <c r="E425" s="431"/>
      <c r="F425" s="431"/>
      <c r="G425" s="431"/>
      <c r="H425" s="431"/>
      <c r="I425" s="431"/>
      <c r="J425" s="162"/>
    </row>
    <row r="426" spans="1:10" ht="15" customHeight="1" x14ac:dyDescent="0.2">
      <c r="A426" s="428"/>
      <c r="B426" s="132"/>
      <c r="C426" s="132"/>
    </row>
    <row r="428" spans="1:10" s="225" customFormat="1" ht="18" x14ac:dyDescent="0.25">
      <c r="A428" s="196"/>
      <c r="B428" s="427" t="s">
        <v>476</v>
      </c>
      <c r="C428" s="427"/>
      <c r="D428" s="427"/>
      <c r="E428" s="197"/>
      <c r="F428" s="197"/>
      <c r="G428" s="198"/>
      <c r="H428" s="198"/>
      <c r="I428" s="198"/>
      <c r="J428" s="198"/>
    </row>
    <row r="429" spans="1:10" ht="19.5" x14ac:dyDescent="0.25">
      <c r="A429" s="428"/>
      <c r="B429" s="65"/>
      <c r="C429" s="65"/>
      <c r="D429" s="63"/>
      <c r="E429" s="63"/>
      <c r="F429" s="63"/>
    </row>
    <row r="430" spans="1:10" ht="14.45" customHeight="1" x14ac:dyDescent="0.2">
      <c r="A430" s="428"/>
      <c r="B430" s="429" t="s">
        <v>477</v>
      </c>
      <c r="C430" s="429"/>
      <c r="D430" s="429"/>
      <c r="E430" s="429"/>
      <c r="F430" s="429"/>
      <c r="G430" s="429"/>
      <c r="H430" s="429"/>
      <c r="I430" s="429"/>
      <c r="J430" s="429"/>
    </row>
    <row r="431" spans="1:10" ht="19.5" x14ac:dyDescent="0.25">
      <c r="A431" s="428"/>
      <c r="B431" s="65"/>
      <c r="C431" s="65"/>
      <c r="D431" s="63"/>
      <c r="E431" s="63"/>
      <c r="F431" s="63"/>
    </row>
    <row r="432" spans="1:10" x14ac:dyDescent="0.2">
      <c r="A432" s="428"/>
      <c r="B432" s="430"/>
      <c r="C432" s="430"/>
      <c r="D432" s="430"/>
      <c r="E432" s="430"/>
      <c r="F432" s="430"/>
      <c r="G432" s="430"/>
      <c r="H432" s="430"/>
      <c r="I432" s="430"/>
      <c r="J432" s="130"/>
    </row>
    <row r="433" spans="1:10" ht="188.1" customHeight="1" x14ac:dyDescent="0.2">
      <c r="A433" s="428"/>
      <c r="B433" s="432">
        <v>2024</v>
      </c>
      <c r="C433" s="432"/>
      <c r="D433" s="431" t="s">
        <v>478</v>
      </c>
      <c r="E433" s="431"/>
      <c r="F433" s="431"/>
      <c r="G433" s="431"/>
      <c r="H433" s="431"/>
      <c r="I433" s="431"/>
      <c r="J433" s="431"/>
    </row>
    <row r="434" spans="1:10" ht="18.75" x14ac:dyDescent="0.3">
      <c r="B434" s="266" t="s">
        <v>479</v>
      </c>
      <c r="C434" s="265" t="s">
        <v>480</v>
      </c>
    </row>
    <row r="436" spans="1:10" s="225" customFormat="1" ht="18" x14ac:dyDescent="0.25">
      <c r="A436" s="196"/>
      <c r="B436" s="427" t="s">
        <v>481</v>
      </c>
      <c r="C436" s="427"/>
      <c r="D436" s="427"/>
      <c r="E436" s="197"/>
      <c r="F436" s="197"/>
      <c r="G436" s="198"/>
      <c r="H436" s="198"/>
      <c r="I436" s="198"/>
      <c r="J436" s="198"/>
    </row>
    <row r="437" spans="1:10" ht="19.5" x14ac:dyDescent="0.25">
      <c r="A437" s="428"/>
      <c r="B437" s="65"/>
      <c r="C437" s="65"/>
      <c r="D437" s="63"/>
      <c r="E437" s="63"/>
      <c r="F437" s="63"/>
    </row>
    <row r="438" spans="1:10" ht="14.45" customHeight="1" x14ac:dyDescent="0.2">
      <c r="A438" s="428"/>
      <c r="B438" s="429" t="s">
        <v>482</v>
      </c>
      <c r="C438" s="429"/>
      <c r="D438" s="429"/>
      <c r="E438" s="429"/>
      <c r="F438" s="429"/>
      <c r="G438" s="429"/>
      <c r="H438" s="429"/>
      <c r="I438" s="429"/>
      <c r="J438" s="429"/>
    </row>
    <row r="439" spans="1:10" ht="19.5" x14ac:dyDescent="0.25">
      <c r="A439" s="428"/>
      <c r="B439" s="65"/>
      <c r="C439" s="65"/>
      <c r="D439" s="63"/>
      <c r="E439" s="63"/>
      <c r="F439" s="63"/>
    </row>
    <row r="440" spans="1:10" x14ac:dyDescent="0.2">
      <c r="A440" s="428"/>
      <c r="B440" s="430"/>
      <c r="C440" s="430"/>
      <c r="D440" s="430"/>
      <c r="E440" s="430"/>
      <c r="F440" s="430"/>
      <c r="G440" s="430"/>
      <c r="H440" s="430"/>
      <c r="I440" s="430"/>
      <c r="J440" s="130"/>
    </row>
    <row r="441" spans="1:10" ht="107.25" customHeight="1" x14ac:dyDescent="0.2">
      <c r="A441" s="428"/>
      <c r="B441" s="432">
        <v>2019</v>
      </c>
      <c r="C441" s="432"/>
      <c r="D441" s="431" t="s">
        <v>483</v>
      </c>
      <c r="E441" s="431"/>
      <c r="F441" s="431"/>
      <c r="G441" s="431"/>
      <c r="H441" s="431"/>
      <c r="I441" s="431"/>
      <c r="J441" s="431"/>
    </row>
    <row r="444" spans="1:10" s="225" customFormat="1" ht="18" x14ac:dyDescent="0.25">
      <c r="A444" s="196"/>
      <c r="B444" s="427" t="s">
        <v>484</v>
      </c>
      <c r="C444" s="427"/>
      <c r="D444" s="427"/>
      <c r="E444" s="197"/>
      <c r="F444" s="197"/>
      <c r="G444" s="198"/>
      <c r="H444" s="198"/>
      <c r="I444" s="198"/>
      <c r="J444" s="198"/>
    </row>
    <row r="445" spans="1:10" ht="17.25" customHeight="1" x14ac:dyDescent="0.25">
      <c r="A445" s="428"/>
      <c r="B445" s="65"/>
      <c r="C445" s="65"/>
      <c r="D445" s="63"/>
      <c r="E445" s="63"/>
      <c r="F445" s="63"/>
    </row>
    <row r="446" spans="1:10" ht="14.45" customHeight="1" x14ac:dyDescent="0.2">
      <c r="A446" s="428"/>
      <c r="B446" s="429" t="s">
        <v>485</v>
      </c>
      <c r="C446" s="429"/>
      <c r="D446" s="429"/>
      <c r="E446" s="429"/>
      <c r="F446" s="429"/>
      <c r="G446" s="429"/>
      <c r="H446" s="429"/>
      <c r="I446" s="429"/>
      <c r="J446" s="429"/>
    </row>
    <row r="447" spans="1:10" ht="14.25" customHeight="1" x14ac:dyDescent="0.25">
      <c r="A447" s="428"/>
      <c r="B447" s="267"/>
      <c r="C447" s="267"/>
      <c r="D447" s="189"/>
      <c r="E447" s="189"/>
      <c r="F447" s="189"/>
      <c r="G447" s="167"/>
      <c r="H447" s="167"/>
      <c r="I447" s="167"/>
      <c r="J447" s="167"/>
    </row>
    <row r="448" spans="1:10" x14ac:dyDescent="0.2">
      <c r="A448" s="428"/>
      <c r="B448" s="131" t="s">
        <v>196</v>
      </c>
      <c r="C448" s="131"/>
      <c r="D448" s="445" t="s">
        <v>486</v>
      </c>
      <c r="E448" s="445"/>
      <c r="F448" s="445" t="s">
        <v>487</v>
      </c>
      <c r="G448" s="445"/>
      <c r="H448" s="169" t="s">
        <v>488</v>
      </c>
      <c r="I448" s="169"/>
      <c r="J448" s="131"/>
    </row>
    <row r="449" spans="1:16" x14ac:dyDescent="0.2">
      <c r="A449" s="428"/>
      <c r="B449" s="432">
        <v>2022</v>
      </c>
      <c r="C449" s="432"/>
      <c r="D449" s="491">
        <v>0.2</v>
      </c>
      <c r="E449" s="491"/>
      <c r="F449" s="491">
        <v>0.2</v>
      </c>
      <c r="G449" s="491"/>
      <c r="H449" s="491">
        <v>0</v>
      </c>
      <c r="I449" s="491"/>
      <c r="J449" s="162" t="s">
        <v>44</v>
      </c>
    </row>
    <row r="450" spans="1:16" x14ac:dyDescent="0.2">
      <c r="B450" s="432">
        <v>2023</v>
      </c>
      <c r="C450" s="432"/>
      <c r="D450" s="491">
        <v>7.0000000000000007E-2</v>
      </c>
      <c r="E450" s="491"/>
      <c r="F450" s="491">
        <v>0.06</v>
      </c>
      <c r="G450" s="491"/>
      <c r="H450" s="491">
        <v>0</v>
      </c>
      <c r="I450" s="491"/>
      <c r="J450" s="162" t="s">
        <v>44</v>
      </c>
    </row>
    <row r="451" spans="1:16" x14ac:dyDescent="0.2">
      <c r="B451" s="432">
        <v>2024</v>
      </c>
      <c r="C451" s="432"/>
      <c r="D451" s="491">
        <v>0.1</v>
      </c>
      <c r="E451" s="491"/>
      <c r="F451" s="491">
        <v>0</v>
      </c>
      <c r="G451" s="491"/>
      <c r="H451" s="491">
        <v>0</v>
      </c>
      <c r="I451" s="491"/>
    </row>
    <row r="453" spans="1:16" ht="4.5" customHeight="1" x14ac:dyDescent="0.2"/>
    <row r="454" spans="1:16" s="225" customFormat="1" ht="18" x14ac:dyDescent="0.25">
      <c r="A454" s="196"/>
      <c r="B454" s="289" t="s">
        <v>489</v>
      </c>
      <c r="C454" s="289"/>
      <c r="D454" s="289"/>
      <c r="E454" s="197"/>
      <c r="F454" s="197"/>
      <c r="G454" s="198"/>
      <c r="H454" s="198"/>
      <c r="I454" s="198"/>
      <c r="J454" s="198"/>
      <c r="K454" s="196"/>
      <c r="L454" s="196"/>
      <c r="M454" s="196"/>
      <c r="N454" s="196"/>
      <c r="O454" s="196"/>
      <c r="P454" s="196"/>
    </row>
    <row r="455" spans="1:16" ht="17.25" customHeight="1" x14ac:dyDescent="0.25">
      <c r="A455" s="428"/>
      <c r="B455" s="65"/>
      <c r="C455" s="65"/>
      <c r="D455" s="63"/>
      <c r="E455" s="63"/>
      <c r="F455" s="63"/>
    </row>
    <row r="456" spans="1:16" ht="14.45" customHeight="1" x14ac:dyDescent="0.2">
      <c r="A456" s="428"/>
      <c r="B456" s="429" t="s">
        <v>490</v>
      </c>
      <c r="C456" s="429"/>
      <c r="D456" s="429"/>
      <c r="E456" s="429"/>
      <c r="F456" s="429"/>
      <c r="G456" s="429"/>
      <c r="H456" s="429"/>
      <c r="I456" s="429"/>
      <c r="J456" s="429"/>
    </row>
    <row r="457" spans="1:16" ht="14.25" customHeight="1" x14ac:dyDescent="0.25">
      <c r="A457" s="428"/>
      <c r="B457" s="267"/>
      <c r="C457" s="267"/>
      <c r="D457" s="189"/>
      <c r="E457" s="189"/>
      <c r="F457" s="189"/>
      <c r="G457" s="167"/>
      <c r="H457" s="167"/>
      <c r="I457" s="167"/>
      <c r="J457" s="167"/>
    </row>
    <row r="458" spans="1:16" ht="8.25" customHeight="1" x14ac:dyDescent="0.2">
      <c r="A458" s="428"/>
      <c r="B458" s="132"/>
      <c r="C458" s="132"/>
      <c r="D458" s="132"/>
      <c r="E458" s="132"/>
      <c r="F458" s="132"/>
      <c r="G458" s="132"/>
      <c r="H458" s="132"/>
      <c r="I458" s="132"/>
      <c r="J458" s="132"/>
    </row>
    <row r="459" spans="1:16" customFormat="1" ht="18.75" x14ac:dyDescent="0.3">
      <c r="A459" s="428"/>
      <c r="B459" s="494" t="s">
        <v>491</v>
      </c>
      <c r="C459" s="494"/>
      <c r="D459" s="494"/>
      <c r="E459" s="494"/>
      <c r="F459" s="494"/>
      <c r="G459" s="494"/>
      <c r="H459" s="494"/>
      <c r="I459" s="494"/>
      <c r="J459" s="494"/>
      <c r="K459" s="494"/>
      <c r="L459" s="494"/>
      <c r="M459" s="494"/>
      <c r="N459" s="494"/>
      <c r="O459" s="494"/>
      <c r="P459" s="46"/>
    </row>
    <row r="460" spans="1:16" customFormat="1" ht="30" x14ac:dyDescent="0.25">
      <c r="A460" s="428"/>
      <c r="B460" s="268" t="s">
        <v>492</v>
      </c>
      <c r="C460" s="269" t="s">
        <v>493</v>
      </c>
      <c r="D460" s="269" t="s">
        <v>494</v>
      </c>
      <c r="E460" s="269" t="s">
        <v>495</v>
      </c>
      <c r="F460" s="269" t="s">
        <v>496</v>
      </c>
      <c r="G460" s="269" t="s">
        <v>497</v>
      </c>
      <c r="H460" s="269" t="s">
        <v>498</v>
      </c>
      <c r="I460" s="269" t="s">
        <v>499</v>
      </c>
      <c r="J460" s="269" t="s">
        <v>500</v>
      </c>
      <c r="K460" s="269" t="s">
        <v>501</v>
      </c>
      <c r="L460" s="269" t="s">
        <v>502</v>
      </c>
      <c r="M460" s="269" t="s">
        <v>503</v>
      </c>
      <c r="N460" s="269" t="s">
        <v>504</v>
      </c>
      <c r="O460" s="269" t="s">
        <v>505</v>
      </c>
      <c r="P460" s="46"/>
    </row>
    <row r="461" spans="1:16" customFormat="1" ht="15" x14ac:dyDescent="0.25">
      <c r="A461" s="428"/>
      <c r="B461" s="270"/>
      <c r="C461" s="270"/>
      <c r="D461" s="270"/>
      <c r="E461" s="270"/>
      <c r="F461" s="270"/>
      <c r="G461" s="270"/>
      <c r="H461" s="270"/>
      <c r="I461" s="270"/>
      <c r="J461" s="270"/>
      <c r="K461" s="270"/>
      <c r="L461" s="270"/>
      <c r="M461" s="270"/>
      <c r="N461" s="270"/>
      <c r="O461" s="270"/>
      <c r="P461" s="46"/>
    </row>
    <row r="462" spans="1:16" customFormat="1" ht="15.75" x14ac:dyDescent="0.25">
      <c r="A462" s="428"/>
      <c r="B462" s="271" t="s">
        <v>506</v>
      </c>
      <c r="C462" s="271"/>
      <c r="D462" s="271"/>
      <c r="E462" s="271"/>
      <c r="F462" s="271"/>
      <c r="G462" s="271"/>
      <c r="H462" s="271"/>
      <c r="I462" s="271"/>
      <c r="J462" s="271"/>
      <c r="K462" s="271"/>
      <c r="L462" s="271"/>
      <c r="M462" s="271"/>
      <c r="N462" s="271"/>
      <c r="O462" s="271"/>
      <c r="P462" s="46"/>
    </row>
    <row r="463" spans="1:16" customFormat="1" ht="15" x14ac:dyDescent="0.25">
      <c r="A463" s="428"/>
      <c r="B463" s="272" t="s">
        <v>507</v>
      </c>
      <c r="C463" s="273">
        <v>43.521706062068155</v>
      </c>
      <c r="D463" s="274">
        <v>3.0799721011874666</v>
      </c>
      <c r="E463" s="274">
        <v>0.38859835307723295</v>
      </c>
      <c r="F463" s="275">
        <v>29.510251678895415</v>
      </c>
      <c r="G463" s="274">
        <v>0.54952606316033414</v>
      </c>
      <c r="H463" s="274">
        <v>3.821078762637628E-2</v>
      </c>
      <c r="I463" s="274"/>
      <c r="J463" s="275">
        <v>1340.3</v>
      </c>
      <c r="K463" s="275">
        <v>169.3</v>
      </c>
      <c r="L463" s="276">
        <v>41308</v>
      </c>
      <c r="M463" s="275">
        <v>238.5</v>
      </c>
      <c r="N463" s="275">
        <v>52.9</v>
      </c>
      <c r="O463" s="274"/>
      <c r="P463" s="46"/>
    </row>
    <row r="464" spans="1:16" customFormat="1" ht="15" x14ac:dyDescent="0.25">
      <c r="A464" s="428"/>
      <c r="B464" s="270" t="s">
        <v>508</v>
      </c>
      <c r="C464" s="277"/>
      <c r="D464" s="278"/>
      <c r="E464" s="278"/>
      <c r="F464" s="279"/>
      <c r="G464" s="278"/>
      <c r="H464" s="278"/>
      <c r="I464" s="278"/>
      <c r="J464" s="279"/>
      <c r="K464" s="279"/>
      <c r="L464" s="280"/>
      <c r="M464" s="279"/>
      <c r="N464" s="279"/>
      <c r="O464" s="278"/>
      <c r="P464" s="46"/>
    </row>
    <row r="465" spans="1:16" customFormat="1" ht="15" x14ac:dyDescent="0.25">
      <c r="A465" s="428"/>
      <c r="B465" s="270" t="s">
        <v>509</v>
      </c>
      <c r="C465" s="277"/>
      <c r="D465" s="278"/>
      <c r="E465" s="278"/>
      <c r="F465" s="279"/>
      <c r="G465" s="278"/>
      <c r="H465" s="278"/>
      <c r="I465" s="278"/>
      <c r="J465" s="279"/>
      <c r="K465" s="279"/>
      <c r="L465" s="280"/>
      <c r="M465" s="279"/>
      <c r="N465" s="279"/>
      <c r="O465" s="278"/>
      <c r="P465" s="46"/>
    </row>
    <row r="466" spans="1:16" customFormat="1" ht="15" x14ac:dyDescent="0.25">
      <c r="A466" s="428"/>
      <c r="B466" s="270" t="s">
        <v>510</v>
      </c>
      <c r="C466" s="277"/>
      <c r="D466" s="278"/>
      <c r="E466" s="278"/>
      <c r="F466" s="279"/>
      <c r="G466" s="278"/>
      <c r="H466" s="278"/>
      <c r="I466" s="278"/>
      <c r="J466" s="279"/>
      <c r="K466" s="279"/>
      <c r="L466" s="280"/>
      <c r="M466" s="279"/>
      <c r="N466" s="279"/>
      <c r="O466" s="278"/>
      <c r="P466" s="46"/>
    </row>
    <row r="467" spans="1:16" customFormat="1" ht="15" x14ac:dyDescent="0.25">
      <c r="A467" s="428"/>
      <c r="B467" s="272" t="s">
        <v>511</v>
      </c>
      <c r="C467" s="273">
        <v>66.738662110723325</v>
      </c>
      <c r="D467" s="274">
        <v>4.0969414493648424</v>
      </c>
      <c r="E467" s="274">
        <v>0.19993433981683786</v>
      </c>
      <c r="F467" s="275">
        <v>41.094615111923225</v>
      </c>
      <c r="G467" s="274">
        <v>1.1114274151801113</v>
      </c>
      <c r="H467" s="274">
        <v>8.3762307189666832E-2</v>
      </c>
      <c r="I467" s="274"/>
      <c r="J467" s="275">
        <v>2734.7</v>
      </c>
      <c r="K467" s="275">
        <v>133.6</v>
      </c>
      <c r="L467" s="276">
        <v>88162</v>
      </c>
      <c r="M467" s="275">
        <v>741.5</v>
      </c>
      <c r="N467" s="275">
        <v>179.6</v>
      </c>
      <c r="O467" s="274"/>
      <c r="P467" s="46"/>
    </row>
    <row r="468" spans="1:16" customFormat="1" ht="15" x14ac:dyDescent="0.25">
      <c r="A468" s="428"/>
      <c r="B468" s="270" t="s">
        <v>508</v>
      </c>
      <c r="C468" s="277"/>
      <c r="D468" s="278"/>
      <c r="E468" s="278"/>
      <c r="F468" s="279"/>
      <c r="G468" s="278"/>
      <c r="H468" s="278"/>
      <c r="I468" s="278"/>
      <c r="J468" s="279"/>
      <c r="K468" s="279"/>
      <c r="L468" s="280"/>
      <c r="M468" s="279"/>
      <c r="N468" s="279"/>
      <c r="O468" s="278"/>
      <c r="P468" s="46"/>
    </row>
    <row r="469" spans="1:16" customFormat="1" ht="15" x14ac:dyDescent="0.25">
      <c r="A469" s="428"/>
      <c r="B469" s="270" t="s">
        <v>509</v>
      </c>
      <c r="C469" s="277"/>
      <c r="D469" s="278"/>
      <c r="E469" s="278"/>
      <c r="F469" s="279"/>
      <c r="G469" s="278"/>
      <c r="H469" s="278"/>
      <c r="I469" s="278"/>
      <c r="J469" s="279"/>
      <c r="K469" s="279"/>
      <c r="L469" s="280"/>
      <c r="M469" s="279"/>
      <c r="N469" s="279"/>
      <c r="O469" s="278"/>
      <c r="P469" s="46"/>
    </row>
    <row r="470" spans="1:16" customFormat="1" ht="15" x14ac:dyDescent="0.25">
      <c r="A470" s="428"/>
      <c r="B470" s="270" t="s">
        <v>510</v>
      </c>
      <c r="C470" s="277"/>
      <c r="D470" s="278"/>
      <c r="E470" s="278"/>
      <c r="F470" s="279"/>
      <c r="G470" s="278"/>
      <c r="H470" s="278"/>
      <c r="I470" s="278"/>
      <c r="J470" s="279"/>
      <c r="K470" s="279"/>
      <c r="L470" s="280"/>
      <c r="M470" s="279"/>
      <c r="N470" s="279"/>
      <c r="O470" s="278"/>
      <c r="P470" s="46"/>
    </row>
    <row r="471" spans="1:16" customFormat="1" ht="15" x14ac:dyDescent="0.25">
      <c r="A471" s="428"/>
      <c r="B471" s="281" t="s">
        <v>202</v>
      </c>
      <c r="C471" s="282">
        <v>110.26036817279149</v>
      </c>
      <c r="D471" s="277">
        <v>3.6955254798482495</v>
      </c>
      <c r="E471" s="277">
        <v>0.27435061664762944</v>
      </c>
      <c r="F471" s="283">
        <v>36.522089561584757</v>
      </c>
      <c r="G471" s="277">
        <v>0.88944016445067842</v>
      </c>
      <c r="H471" s="277">
        <v>6.5755501910151518E-2</v>
      </c>
      <c r="I471" s="277"/>
      <c r="J471" s="283">
        <v>4074.9</v>
      </c>
      <c r="K471" s="283">
        <v>302.89999999999998</v>
      </c>
      <c r="L471" s="284">
        <v>129470</v>
      </c>
      <c r="M471" s="283">
        <v>980</v>
      </c>
      <c r="N471" s="283">
        <v>232.5</v>
      </c>
      <c r="O471" s="277"/>
      <c r="P471" s="46"/>
    </row>
    <row r="472" spans="1:16" customFormat="1" ht="15.75" x14ac:dyDescent="0.25">
      <c r="A472" s="428"/>
      <c r="B472" s="271" t="s">
        <v>512</v>
      </c>
      <c r="C472" s="285"/>
      <c r="D472" s="285"/>
      <c r="E472" s="285"/>
      <c r="F472" s="286"/>
      <c r="G472" s="285"/>
      <c r="H472" s="285"/>
      <c r="I472" s="285"/>
      <c r="J472" s="286"/>
      <c r="K472" s="286"/>
      <c r="L472" s="287"/>
      <c r="M472" s="286"/>
      <c r="N472" s="286"/>
      <c r="O472" s="285"/>
      <c r="P472" s="46"/>
    </row>
    <row r="473" spans="1:16" customFormat="1" ht="15" x14ac:dyDescent="0.25">
      <c r="A473" s="428"/>
      <c r="B473" s="272" t="s">
        <v>513</v>
      </c>
      <c r="C473" s="273">
        <v>23.799999999999997</v>
      </c>
      <c r="D473" s="274">
        <v>3.3476176470588239</v>
      </c>
      <c r="E473" s="274">
        <v>0.13921848739495801</v>
      </c>
      <c r="F473" s="275">
        <v>30.52711764705883</v>
      </c>
      <c r="G473" s="274">
        <v>0.67111344537815132</v>
      </c>
      <c r="H473" s="274">
        <v>0.02</v>
      </c>
      <c r="I473" s="274"/>
      <c r="J473" s="275">
        <v>797.3</v>
      </c>
      <c r="K473" s="275">
        <v>33</v>
      </c>
      <c r="L473" s="276">
        <v>23373</v>
      </c>
      <c r="M473" s="275">
        <v>159.5</v>
      </c>
      <c r="N473" s="275">
        <v>19</v>
      </c>
      <c r="O473" s="274"/>
      <c r="P473" s="46"/>
    </row>
    <row r="474" spans="1:16" customFormat="1" ht="15" x14ac:dyDescent="0.25">
      <c r="A474" s="428"/>
      <c r="B474" s="270" t="s">
        <v>514</v>
      </c>
      <c r="C474" s="277"/>
      <c r="D474" s="278"/>
      <c r="E474" s="278"/>
      <c r="F474" s="279"/>
      <c r="G474" s="278"/>
      <c r="H474" s="278"/>
      <c r="I474" s="278"/>
      <c r="J474" s="279"/>
      <c r="K474" s="279"/>
      <c r="L474" s="280"/>
      <c r="M474" s="279"/>
      <c r="N474" s="279"/>
      <c r="O474" s="278"/>
      <c r="P474" s="46"/>
    </row>
    <row r="475" spans="1:16" customFormat="1" ht="15" x14ac:dyDescent="0.25">
      <c r="A475" s="428"/>
      <c r="B475" s="270" t="s">
        <v>515</v>
      </c>
      <c r="C475" s="277"/>
      <c r="D475" s="278"/>
      <c r="E475" s="278"/>
      <c r="F475" s="279"/>
      <c r="G475" s="278"/>
      <c r="H475" s="278"/>
      <c r="I475" s="278"/>
      <c r="J475" s="279"/>
      <c r="K475" s="279"/>
      <c r="L475" s="280"/>
      <c r="M475" s="279"/>
      <c r="N475" s="279"/>
      <c r="O475" s="278"/>
      <c r="P475" s="46"/>
    </row>
    <row r="476" spans="1:16" customFormat="1" ht="15" x14ac:dyDescent="0.25">
      <c r="A476" s="428"/>
      <c r="B476" s="270" t="s">
        <v>516</v>
      </c>
      <c r="C476" s="277"/>
      <c r="D476" s="278"/>
      <c r="E476" s="278"/>
      <c r="F476" s="279"/>
      <c r="G476" s="278"/>
      <c r="H476" s="278"/>
      <c r="I476" s="278"/>
      <c r="J476" s="279"/>
      <c r="K476" s="279"/>
      <c r="L476" s="280"/>
      <c r="M476" s="279"/>
      <c r="N476" s="279"/>
      <c r="O476" s="278"/>
      <c r="P476" s="46"/>
    </row>
    <row r="477" spans="1:16" customFormat="1" ht="15" x14ac:dyDescent="0.25">
      <c r="A477" s="428"/>
      <c r="B477" s="272" t="s">
        <v>517</v>
      </c>
      <c r="C477" s="273">
        <v>65.64</v>
      </c>
      <c r="D477" s="274">
        <v>3.6045703839122485</v>
      </c>
      <c r="E477" s="274">
        <v>6.3863497867154173E-2</v>
      </c>
      <c r="F477" s="275">
        <v>25.681723034734919</v>
      </c>
      <c r="G477" s="274">
        <v>0.64329981718464346</v>
      </c>
      <c r="H477" s="274">
        <v>3.5976538695917132E-2</v>
      </c>
      <c r="I477" s="274"/>
      <c r="J477" s="275">
        <v>2365.5</v>
      </c>
      <c r="K477" s="275">
        <v>41.6</v>
      </c>
      <c r="L477" s="276">
        <v>54179</v>
      </c>
      <c r="M477" s="275">
        <v>421.4</v>
      </c>
      <c r="N477" s="275">
        <v>76</v>
      </c>
      <c r="O477" s="274"/>
      <c r="P477" s="46"/>
    </row>
    <row r="478" spans="1:16" customFormat="1" ht="15" x14ac:dyDescent="0.25">
      <c r="A478" s="428"/>
      <c r="B478" s="270" t="s">
        <v>518</v>
      </c>
      <c r="C478" s="277"/>
      <c r="D478" s="278"/>
      <c r="E478" s="278"/>
      <c r="F478" s="279"/>
      <c r="G478" s="278"/>
      <c r="H478" s="278"/>
      <c r="I478" s="278"/>
      <c r="J478" s="279"/>
      <c r="K478" s="279"/>
      <c r="L478" s="280"/>
      <c r="M478" s="279"/>
      <c r="N478" s="279"/>
      <c r="O478" s="278"/>
      <c r="P478" s="46"/>
    </row>
    <row r="479" spans="1:16" customFormat="1" ht="15" x14ac:dyDescent="0.25">
      <c r="A479" s="428"/>
      <c r="B479" s="270" t="s">
        <v>519</v>
      </c>
      <c r="C479" s="277"/>
      <c r="D479" s="278"/>
      <c r="E479" s="278"/>
      <c r="F479" s="279"/>
      <c r="G479" s="278"/>
      <c r="H479" s="278"/>
      <c r="I479" s="278"/>
      <c r="J479" s="279"/>
      <c r="K479" s="279"/>
      <c r="L479" s="280"/>
      <c r="M479" s="279"/>
      <c r="N479" s="279"/>
      <c r="O479" s="278"/>
      <c r="P479" s="46"/>
    </row>
    <row r="480" spans="1:16" customFormat="1" ht="15" x14ac:dyDescent="0.25">
      <c r="A480" s="428"/>
      <c r="B480" s="270" t="s">
        <v>520</v>
      </c>
      <c r="C480" s="277"/>
      <c r="D480" s="278"/>
      <c r="E480" s="278"/>
      <c r="F480" s="279"/>
      <c r="G480" s="278"/>
      <c r="H480" s="278"/>
      <c r="I480" s="278"/>
      <c r="J480" s="279"/>
      <c r="K480" s="279"/>
      <c r="L480" s="280"/>
      <c r="M480" s="279"/>
      <c r="N480" s="279"/>
      <c r="O480" s="278"/>
      <c r="P480" s="46"/>
    </row>
    <row r="481" spans="1:16" customFormat="1" ht="15" x14ac:dyDescent="0.25">
      <c r="A481" s="428"/>
      <c r="B481" s="281" t="s">
        <v>202</v>
      </c>
      <c r="C481" s="282">
        <v>89.44</v>
      </c>
      <c r="D481" s="277">
        <v>3.5363372093023258</v>
      </c>
      <c r="E481" s="277">
        <v>8.3966905187835422E-2</v>
      </c>
      <c r="F481" s="283">
        <v>27</v>
      </c>
      <c r="G481" s="277">
        <v>0.65093917710196791</v>
      </c>
      <c r="H481" s="277">
        <v>3.3071811829159213E-2</v>
      </c>
      <c r="I481" s="277"/>
      <c r="J481" s="283">
        <v>3162.8</v>
      </c>
      <c r="K481" s="283">
        <v>74.5</v>
      </c>
      <c r="L481" s="284">
        <v>77552</v>
      </c>
      <c r="M481" s="283">
        <v>581</v>
      </c>
      <c r="N481" s="283">
        <v>95.1</v>
      </c>
      <c r="O481" s="277"/>
      <c r="P481" s="46"/>
    </row>
    <row r="482" spans="1:16" customFormat="1" ht="15" x14ac:dyDescent="0.25">
      <c r="A482" s="428"/>
      <c r="B482" s="272" t="s">
        <v>521</v>
      </c>
      <c r="C482" s="273">
        <v>149.37277998579495</v>
      </c>
      <c r="D482" s="274">
        <v>4.6100000000000003</v>
      </c>
      <c r="E482" s="274">
        <v>0.15878721111206193</v>
      </c>
      <c r="F482" s="275">
        <v>35.200000000000003</v>
      </c>
      <c r="G482" s="274">
        <v>0.85</v>
      </c>
      <c r="H482" s="274">
        <v>0.11488170737420765</v>
      </c>
      <c r="I482" s="274"/>
      <c r="J482" s="275">
        <v>7072.1</v>
      </c>
      <c r="K482" s="275">
        <v>244.6</v>
      </c>
      <c r="L482" s="276">
        <v>173984</v>
      </c>
      <c r="M482" s="275">
        <v>1304.7</v>
      </c>
      <c r="N482" s="275">
        <v>556.9</v>
      </c>
      <c r="O482" s="274"/>
      <c r="P482" s="46"/>
    </row>
    <row r="483" spans="1:16" customFormat="1" ht="15" x14ac:dyDescent="0.25">
      <c r="A483" s="428"/>
      <c r="B483" s="270" t="s">
        <v>522</v>
      </c>
      <c r="C483" s="277"/>
      <c r="D483" s="278"/>
      <c r="E483" s="278"/>
      <c r="F483" s="279"/>
      <c r="G483" s="278"/>
      <c r="H483" s="278"/>
      <c r="I483" s="278"/>
      <c r="J483" s="278"/>
      <c r="K483" s="279"/>
      <c r="L483" s="278"/>
      <c r="M483" s="278"/>
      <c r="N483" s="278"/>
      <c r="O483" s="278"/>
      <c r="P483" s="46"/>
    </row>
    <row r="484" spans="1:16" customFormat="1" ht="15" x14ac:dyDescent="0.25">
      <c r="A484" s="428"/>
      <c r="B484" s="270" t="s">
        <v>523</v>
      </c>
      <c r="C484" s="277"/>
      <c r="D484" s="278"/>
      <c r="E484" s="278"/>
      <c r="F484" s="279"/>
      <c r="G484" s="278"/>
      <c r="H484" s="278"/>
      <c r="I484" s="278"/>
      <c r="J484" s="278"/>
      <c r="K484" s="279"/>
      <c r="L484" s="278"/>
      <c r="M484" s="278"/>
      <c r="N484" s="278"/>
      <c r="O484" s="278"/>
      <c r="P484" s="46"/>
    </row>
    <row r="485" spans="1:16" customFormat="1" ht="15" x14ac:dyDescent="0.25">
      <c r="A485" s="428"/>
      <c r="B485" s="270" t="s">
        <v>524</v>
      </c>
      <c r="C485" s="277"/>
      <c r="D485" s="278"/>
      <c r="E485" s="278"/>
      <c r="F485" s="279"/>
      <c r="G485" s="278"/>
      <c r="H485" s="278"/>
      <c r="I485" s="278"/>
      <c r="J485" s="278"/>
      <c r="K485" s="279"/>
      <c r="L485" s="278"/>
      <c r="M485" s="278"/>
      <c r="N485" s="278"/>
      <c r="O485" s="278"/>
      <c r="P485" s="46"/>
    </row>
    <row r="486" spans="1:16" customFormat="1" ht="15.75" x14ac:dyDescent="0.25">
      <c r="A486" s="428"/>
      <c r="B486" s="271" t="s">
        <v>525</v>
      </c>
      <c r="C486" s="285"/>
      <c r="D486" s="285"/>
      <c r="E486" s="285"/>
      <c r="F486" s="286"/>
      <c r="G486" s="285"/>
      <c r="H486" s="285"/>
      <c r="I486" s="285"/>
      <c r="J486" s="285"/>
      <c r="K486" s="286"/>
      <c r="L486" s="285"/>
      <c r="M486" s="285"/>
      <c r="N486" s="285"/>
      <c r="O486" s="285"/>
      <c r="P486" s="46"/>
    </row>
    <row r="487" spans="1:16" customFormat="1" ht="15" x14ac:dyDescent="0.25">
      <c r="A487" s="428"/>
      <c r="B487" s="272" t="s">
        <v>513</v>
      </c>
      <c r="C487" s="273">
        <v>98.69</v>
      </c>
      <c r="D487" s="274"/>
      <c r="E487" s="274">
        <v>0.52</v>
      </c>
      <c r="F487" s="275">
        <v>2.8</v>
      </c>
      <c r="G487" s="274"/>
      <c r="H487" s="274"/>
      <c r="I487" s="274">
        <v>0.05</v>
      </c>
      <c r="J487" s="274"/>
      <c r="K487" s="275">
        <v>510.1</v>
      </c>
      <c r="L487" s="276">
        <v>8905</v>
      </c>
      <c r="M487" s="274"/>
      <c r="N487" s="274"/>
      <c r="O487" s="275">
        <v>51</v>
      </c>
      <c r="P487" s="46"/>
    </row>
    <row r="488" spans="1:16" customFormat="1" ht="15" x14ac:dyDescent="0.25">
      <c r="A488" s="428"/>
      <c r="B488" s="270" t="s">
        <v>514</v>
      </c>
      <c r="C488" s="277">
        <v>0</v>
      </c>
      <c r="D488" s="278"/>
      <c r="E488" s="278">
        <v>0</v>
      </c>
      <c r="F488" s="279">
        <v>0</v>
      </c>
      <c r="G488" s="278"/>
      <c r="H488" s="278"/>
      <c r="I488" s="278">
        <v>0</v>
      </c>
      <c r="J488" s="278"/>
      <c r="K488" s="279">
        <v>0</v>
      </c>
      <c r="L488" s="280">
        <v>0</v>
      </c>
      <c r="M488" s="278"/>
      <c r="N488" s="278"/>
      <c r="O488" s="279">
        <v>0</v>
      </c>
      <c r="P488" s="46"/>
    </row>
    <row r="489" spans="1:16" customFormat="1" ht="15" x14ac:dyDescent="0.25">
      <c r="A489" s="428"/>
      <c r="B489" s="270" t="s">
        <v>515</v>
      </c>
      <c r="C489" s="277">
        <v>0</v>
      </c>
      <c r="D489" s="278"/>
      <c r="E489" s="278">
        <v>0</v>
      </c>
      <c r="F489" s="279">
        <v>0</v>
      </c>
      <c r="G489" s="278"/>
      <c r="H489" s="278"/>
      <c r="I489" s="278">
        <v>0</v>
      </c>
      <c r="J489" s="278"/>
      <c r="K489" s="279">
        <v>0</v>
      </c>
      <c r="L489" s="280">
        <v>0</v>
      </c>
      <c r="M489" s="278"/>
      <c r="N489" s="278"/>
      <c r="O489" s="279">
        <v>0</v>
      </c>
      <c r="P489" s="46"/>
    </row>
    <row r="490" spans="1:16" customFormat="1" ht="15" x14ac:dyDescent="0.25">
      <c r="A490" s="428"/>
      <c r="B490" s="270" t="s">
        <v>516</v>
      </c>
      <c r="C490" s="277">
        <v>0</v>
      </c>
      <c r="D490" s="278"/>
      <c r="E490" s="278">
        <v>0</v>
      </c>
      <c r="F490" s="279">
        <v>0</v>
      </c>
      <c r="G490" s="278"/>
      <c r="H490" s="278"/>
      <c r="I490" s="278">
        <v>0</v>
      </c>
      <c r="J490" s="278"/>
      <c r="K490" s="279">
        <v>0</v>
      </c>
      <c r="L490" s="280">
        <v>0</v>
      </c>
      <c r="M490" s="278"/>
      <c r="N490" s="278"/>
      <c r="O490" s="279">
        <v>0</v>
      </c>
      <c r="P490" s="46"/>
    </row>
    <row r="491" spans="1:16" customFormat="1" ht="15" x14ac:dyDescent="0.25">
      <c r="A491" s="428"/>
      <c r="B491" s="270" t="s">
        <v>517</v>
      </c>
      <c r="C491" s="288">
        <v>90.68</v>
      </c>
      <c r="D491" s="278"/>
      <c r="E491" s="278">
        <v>0.43</v>
      </c>
      <c r="F491" s="279">
        <v>2.8</v>
      </c>
      <c r="G491" s="278"/>
      <c r="H491" s="278"/>
      <c r="I491" s="278">
        <v>0.04</v>
      </c>
      <c r="J491" s="278"/>
      <c r="K491" s="279">
        <v>349.3</v>
      </c>
      <c r="L491" s="280">
        <v>8041</v>
      </c>
      <c r="M491" s="278"/>
      <c r="N491" s="278"/>
      <c r="O491" s="279">
        <v>36.1</v>
      </c>
      <c r="P491" s="46"/>
    </row>
    <row r="492" spans="1:16" customFormat="1" ht="15" x14ac:dyDescent="0.25">
      <c r="A492" s="428"/>
      <c r="B492" s="270" t="s">
        <v>518</v>
      </c>
      <c r="C492" s="277">
        <v>0</v>
      </c>
      <c r="D492" s="278"/>
      <c r="E492" s="278">
        <v>0</v>
      </c>
      <c r="F492" s="279">
        <v>0</v>
      </c>
      <c r="G492" s="278"/>
      <c r="H492" s="278"/>
      <c r="I492" s="278">
        <v>0</v>
      </c>
      <c r="J492" s="278"/>
      <c r="K492" s="279">
        <v>0</v>
      </c>
      <c r="L492" s="280">
        <v>0</v>
      </c>
      <c r="M492" s="278"/>
      <c r="N492" s="278"/>
      <c r="O492" s="279">
        <v>0</v>
      </c>
      <c r="P492" s="46"/>
    </row>
    <row r="493" spans="1:16" customFormat="1" ht="15" x14ac:dyDescent="0.25">
      <c r="A493" s="428"/>
      <c r="B493" s="270" t="s">
        <v>519</v>
      </c>
      <c r="C493" s="277">
        <v>0</v>
      </c>
      <c r="D493" s="278"/>
      <c r="E493" s="278">
        <v>0</v>
      </c>
      <c r="F493" s="279">
        <v>0</v>
      </c>
      <c r="G493" s="278"/>
      <c r="H493" s="278"/>
      <c r="I493" s="278">
        <v>0</v>
      </c>
      <c r="J493" s="278"/>
      <c r="K493" s="279">
        <v>0</v>
      </c>
      <c r="L493" s="280">
        <v>0</v>
      </c>
      <c r="M493" s="278"/>
      <c r="N493" s="278"/>
      <c r="O493" s="279">
        <v>0</v>
      </c>
      <c r="P493" s="46"/>
    </row>
    <row r="494" spans="1:16" customFormat="1" ht="15" x14ac:dyDescent="0.25">
      <c r="A494" s="428"/>
      <c r="B494" s="270" t="s">
        <v>520</v>
      </c>
      <c r="C494" s="277">
        <v>0</v>
      </c>
      <c r="D494" s="278"/>
      <c r="E494" s="278">
        <v>0</v>
      </c>
      <c r="F494" s="279">
        <v>0</v>
      </c>
      <c r="G494" s="278"/>
      <c r="H494" s="278"/>
      <c r="I494" s="278">
        <v>0</v>
      </c>
      <c r="J494" s="278"/>
      <c r="K494" s="279">
        <v>0</v>
      </c>
      <c r="L494" s="280">
        <v>0</v>
      </c>
      <c r="M494" s="278"/>
      <c r="N494" s="278"/>
      <c r="O494" s="279">
        <v>0</v>
      </c>
      <c r="P494" s="46"/>
    </row>
    <row r="495" spans="1:16" customFormat="1" ht="15" x14ac:dyDescent="0.25">
      <c r="A495" s="428"/>
      <c r="B495" s="281" t="s">
        <v>202</v>
      </c>
      <c r="C495" s="282">
        <v>189.37</v>
      </c>
      <c r="D495" s="277"/>
      <c r="E495" s="277">
        <v>0.48</v>
      </c>
      <c r="F495" s="283">
        <v>2.8</v>
      </c>
      <c r="G495" s="277"/>
      <c r="H495" s="277"/>
      <c r="I495" s="277">
        <v>0.05</v>
      </c>
      <c r="J495" s="277"/>
      <c r="K495" s="283">
        <v>904.5</v>
      </c>
      <c r="L495" s="284">
        <v>16946</v>
      </c>
      <c r="M495" s="277"/>
      <c r="N495" s="277"/>
      <c r="O495" s="283">
        <v>87.1</v>
      </c>
      <c r="P495" s="46"/>
    </row>
    <row r="496" spans="1:16" customFormat="1" ht="15" x14ac:dyDescent="0.25">
      <c r="A496" s="428"/>
      <c r="B496" s="270" t="s">
        <v>521</v>
      </c>
      <c r="C496" s="288">
        <v>11.063277061448</v>
      </c>
      <c r="D496" s="278"/>
      <c r="E496" s="278">
        <v>0.38</v>
      </c>
      <c r="F496" s="279">
        <v>3.1</v>
      </c>
      <c r="G496" s="278"/>
      <c r="H496" s="278"/>
      <c r="I496" s="278">
        <v>0.05</v>
      </c>
      <c r="J496" s="278"/>
      <c r="K496" s="279">
        <v>42.2</v>
      </c>
      <c r="L496" s="280">
        <v>1089</v>
      </c>
      <c r="M496" s="278"/>
      <c r="N496" s="278"/>
      <c r="O496" s="279">
        <v>5.5</v>
      </c>
      <c r="P496" s="46"/>
    </row>
    <row r="497" spans="1:16" customFormat="1" ht="15" x14ac:dyDescent="0.25">
      <c r="A497" s="428"/>
      <c r="B497" s="270" t="s">
        <v>522</v>
      </c>
      <c r="C497" s="283">
        <v>0</v>
      </c>
      <c r="D497" s="279"/>
      <c r="E497" s="279">
        <v>0</v>
      </c>
      <c r="F497" s="279">
        <v>0</v>
      </c>
      <c r="G497" s="279"/>
      <c r="H497" s="279"/>
      <c r="I497" s="279">
        <v>0</v>
      </c>
      <c r="J497" s="279"/>
      <c r="K497" s="279">
        <v>0</v>
      </c>
      <c r="L497" s="280">
        <v>0</v>
      </c>
      <c r="M497" s="279"/>
      <c r="N497" s="279"/>
      <c r="O497" s="279">
        <v>0</v>
      </c>
      <c r="P497" s="46"/>
    </row>
    <row r="498" spans="1:16" customFormat="1" ht="15" x14ac:dyDescent="0.25">
      <c r="A498" s="428"/>
      <c r="B498" s="270" t="s">
        <v>523</v>
      </c>
      <c r="C498" s="283">
        <v>0</v>
      </c>
      <c r="D498" s="279"/>
      <c r="E498" s="279">
        <v>0</v>
      </c>
      <c r="F498" s="279">
        <v>0</v>
      </c>
      <c r="G498" s="279"/>
      <c r="H498" s="279"/>
      <c r="I498" s="279">
        <v>0</v>
      </c>
      <c r="J498" s="279"/>
      <c r="K498" s="279">
        <v>0</v>
      </c>
      <c r="L498" s="280">
        <v>0</v>
      </c>
      <c r="M498" s="279"/>
      <c r="N498" s="279"/>
      <c r="O498" s="279">
        <v>0</v>
      </c>
      <c r="P498" s="46"/>
    </row>
    <row r="499" spans="1:16" customFormat="1" ht="15" x14ac:dyDescent="0.25">
      <c r="A499" s="428"/>
      <c r="B499" s="270" t="s">
        <v>524</v>
      </c>
      <c r="C499" s="283">
        <v>0</v>
      </c>
      <c r="D499" s="279"/>
      <c r="E499" s="279">
        <v>0</v>
      </c>
      <c r="F499" s="279">
        <v>0</v>
      </c>
      <c r="G499" s="279"/>
      <c r="H499" s="279"/>
      <c r="I499" s="279">
        <v>0</v>
      </c>
      <c r="J499" s="279"/>
      <c r="K499" s="279">
        <v>0</v>
      </c>
      <c r="L499" s="280">
        <v>0</v>
      </c>
      <c r="M499" s="279"/>
      <c r="N499" s="279"/>
      <c r="O499" s="279">
        <v>0</v>
      </c>
      <c r="P499" s="46"/>
    </row>
    <row r="500" spans="1:16" customFormat="1" ht="132.75" customHeight="1" x14ac:dyDescent="0.25">
      <c r="A500" s="428"/>
      <c r="B500" s="497" t="s">
        <v>526</v>
      </c>
      <c r="C500" s="497"/>
      <c r="D500" s="497"/>
      <c r="E500" s="497"/>
      <c r="F500" s="497"/>
      <c r="G500" s="497"/>
      <c r="H500" s="497"/>
      <c r="I500" s="497"/>
      <c r="J500" s="497"/>
      <c r="K500" s="497"/>
      <c r="L500" s="497"/>
      <c r="M500" s="497"/>
      <c r="N500" s="497"/>
      <c r="O500" s="497"/>
      <c r="P500" s="497"/>
    </row>
    <row r="501" spans="1:16" x14ac:dyDescent="0.2">
      <c r="A501" s="428"/>
      <c r="B501" s="132"/>
      <c r="C501" s="132"/>
      <c r="D501" s="132"/>
      <c r="E501" s="132"/>
      <c r="F501" s="132"/>
      <c r="G501" s="132"/>
      <c r="H501" s="132"/>
      <c r="I501" s="132"/>
      <c r="J501" s="132"/>
    </row>
    <row r="502" spans="1:16" ht="17.45" customHeight="1" x14ac:dyDescent="0.2"/>
    <row r="503" spans="1:16" s="225" customFormat="1" ht="18" x14ac:dyDescent="0.25">
      <c r="A503" s="196"/>
      <c r="B503" s="427" t="s">
        <v>527</v>
      </c>
      <c r="C503" s="427"/>
      <c r="D503" s="427"/>
      <c r="E503" s="197"/>
      <c r="F503" s="197"/>
      <c r="G503" s="198"/>
      <c r="H503" s="198"/>
      <c r="I503" s="198"/>
      <c r="J503" s="198"/>
      <c r="K503" s="196"/>
      <c r="L503" s="196"/>
      <c r="M503" s="196"/>
      <c r="N503" s="196"/>
      <c r="O503" s="196"/>
      <c r="P503" s="196"/>
    </row>
    <row r="504" spans="1:16" ht="19.5" x14ac:dyDescent="0.25">
      <c r="A504" s="428"/>
      <c r="B504" s="65"/>
      <c r="C504" s="65"/>
      <c r="D504" s="63"/>
      <c r="E504" s="63"/>
      <c r="F504" s="63"/>
    </row>
    <row r="505" spans="1:16" ht="20.45" customHeight="1" x14ac:dyDescent="0.2">
      <c r="A505" s="428"/>
      <c r="B505" s="429" t="s">
        <v>528</v>
      </c>
      <c r="C505" s="429"/>
      <c r="D505" s="429"/>
      <c r="E505" s="429"/>
      <c r="F505" s="429"/>
      <c r="G505" s="429"/>
      <c r="H505" s="429"/>
      <c r="I505" s="429"/>
      <c r="J505" s="429"/>
    </row>
    <row r="506" spans="1:16" ht="19.5" x14ac:dyDescent="0.25">
      <c r="A506" s="428"/>
      <c r="B506" s="65"/>
      <c r="C506" s="65"/>
      <c r="D506" s="63"/>
      <c r="E506" s="63"/>
      <c r="F506" s="63"/>
    </row>
    <row r="507" spans="1:16" x14ac:dyDescent="0.2">
      <c r="A507" s="428"/>
      <c r="B507" s="131" t="s">
        <v>196</v>
      </c>
      <c r="C507" s="131"/>
      <c r="D507" s="169"/>
      <c r="E507" s="169"/>
      <c r="F507" s="169"/>
      <c r="G507" s="169"/>
      <c r="H507" s="169"/>
      <c r="I507" s="169"/>
      <c r="J507" s="131"/>
    </row>
    <row r="508" spans="1:16" ht="150.75" customHeight="1" x14ac:dyDescent="0.2">
      <c r="A508" s="428"/>
      <c r="B508" s="432">
        <v>2024</v>
      </c>
      <c r="C508" s="432"/>
      <c r="D508" s="495" t="s">
        <v>529</v>
      </c>
      <c r="E508" s="496"/>
      <c r="F508" s="496"/>
      <c r="G508" s="496"/>
      <c r="H508" s="496"/>
      <c r="I508" s="496"/>
      <c r="J508" s="496"/>
    </row>
    <row r="509" spans="1:16" x14ac:dyDescent="0.2">
      <c r="B509" s="132"/>
      <c r="C509" s="132"/>
    </row>
    <row r="510" spans="1:16" ht="9.75" customHeight="1" x14ac:dyDescent="0.2">
      <c r="B510" s="132"/>
      <c r="C510" s="132"/>
      <c r="D510" s="493"/>
      <c r="E510" s="493"/>
    </row>
    <row r="512" spans="1:16" s="225" customFormat="1" ht="18" x14ac:dyDescent="0.25">
      <c r="A512" s="196"/>
      <c r="B512" s="427" t="s">
        <v>530</v>
      </c>
      <c r="C512" s="427"/>
      <c r="D512" s="427"/>
      <c r="E512" s="197"/>
      <c r="F512" s="197"/>
      <c r="G512" s="198"/>
      <c r="H512" s="198"/>
      <c r="I512" s="198"/>
      <c r="J512" s="198"/>
      <c r="K512" s="196"/>
      <c r="L512" s="196"/>
      <c r="M512" s="196"/>
      <c r="N512" s="196"/>
      <c r="O512" s="196"/>
      <c r="P512" s="196"/>
    </row>
    <row r="513" spans="1:10" ht="19.5" x14ac:dyDescent="0.25">
      <c r="A513" s="428"/>
      <c r="B513" s="65"/>
      <c r="C513" s="65"/>
      <c r="D513" s="63"/>
      <c r="E513" s="63"/>
      <c r="F513" s="63"/>
    </row>
    <row r="514" spans="1:10" ht="14.45" customHeight="1" x14ac:dyDescent="0.2">
      <c r="A514" s="428"/>
      <c r="B514" s="429" t="s">
        <v>531</v>
      </c>
      <c r="C514" s="429"/>
      <c r="D514" s="429"/>
      <c r="E514" s="429"/>
      <c r="F514" s="429"/>
      <c r="G514" s="429"/>
      <c r="H514" s="429"/>
      <c r="I514" s="429"/>
      <c r="J514" s="429"/>
    </row>
    <row r="515" spans="1:10" ht="19.5" x14ac:dyDescent="0.25">
      <c r="A515" s="428"/>
      <c r="B515" s="65"/>
      <c r="C515" s="65"/>
      <c r="D515" s="63"/>
      <c r="E515" s="63"/>
      <c r="F515" s="63"/>
    </row>
    <row r="516" spans="1:10" x14ac:dyDescent="0.2">
      <c r="A516" s="428"/>
      <c r="B516" s="131" t="s">
        <v>196</v>
      </c>
      <c r="C516" s="131"/>
      <c r="D516" s="169"/>
      <c r="E516" s="169"/>
      <c r="F516" s="169"/>
      <c r="G516" s="169"/>
      <c r="H516" s="169"/>
      <c r="I516" s="169"/>
      <c r="J516" s="131"/>
    </row>
    <row r="517" spans="1:10" ht="150.75" customHeight="1" x14ac:dyDescent="0.2">
      <c r="A517" s="428"/>
      <c r="B517" s="432">
        <v>2024</v>
      </c>
      <c r="C517" s="432"/>
      <c r="D517" s="495" t="s">
        <v>532</v>
      </c>
      <c r="E517" s="496"/>
      <c r="F517" s="496"/>
      <c r="G517" s="496"/>
      <c r="H517" s="496"/>
      <c r="I517" s="496"/>
      <c r="J517" s="496"/>
    </row>
    <row r="519" spans="1:10" x14ac:dyDescent="0.2">
      <c r="B519" s="132"/>
      <c r="C519" s="132"/>
      <c r="D519" s="492"/>
      <c r="E519" s="492"/>
    </row>
  </sheetData>
  <sheetProtection algorithmName="SHA-512" hashValue="xBUMyU/I153//L77duNjBF6ki77BuwYiIpy1yP5T4mr9b7tqxXpJ14dT2bV4s6LQiPAU/7CnrlFgw4orAfsZXg==" saltValue="zStH2y08B40G5U1k0pyzTw==" spinCount="100000" sheet="1" objects="1" scenarios="1"/>
  <mergeCells count="340">
    <mergeCell ref="C25:E25"/>
    <mergeCell ref="F25:H25"/>
    <mergeCell ref="I25:K25"/>
    <mergeCell ref="C57:E57"/>
    <mergeCell ref="F57:H57"/>
    <mergeCell ref="I57:K57"/>
    <mergeCell ref="B149:B155"/>
    <mergeCell ref="B169:B170"/>
    <mergeCell ref="D169:F169"/>
    <mergeCell ref="G169:I169"/>
    <mergeCell ref="C169:C170"/>
    <mergeCell ref="B63:J63"/>
    <mergeCell ref="D147:F147"/>
    <mergeCell ref="G147:I147"/>
    <mergeCell ref="B147:B148"/>
    <mergeCell ref="B156:B162"/>
    <mergeCell ref="C115:I115"/>
    <mergeCell ref="C116:I116"/>
    <mergeCell ref="C117:I117"/>
    <mergeCell ref="C125:I125"/>
    <mergeCell ref="C132:J132"/>
    <mergeCell ref="C140:J140"/>
    <mergeCell ref="B143:D143"/>
    <mergeCell ref="B119:D119"/>
    <mergeCell ref="B10:D10"/>
    <mergeCell ref="B12:J12"/>
    <mergeCell ref="G20:H20"/>
    <mergeCell ref="B14:B19"/>
    <mergeCell ref="C15:J15"/>
    <mergeCell ref="C17:J17"/>
    <mergeCell ref="C19:J19"/>
    <mergeCell ref="C16:J16"/>
    <mergeCell ref="C14:J14"/>
    <mergeCell ref="D451:E451"/>
    <mergeCell ref="F451:G451"/>
    <mergeCell ref="H451:I451"/>
    <mergeCell ref="B451:C451"/>
    <mergeCell ref="D519:E519"/>
    <mergeCell ref="D510:E510"/>
    <mergeCell ref="B512:D512"/>
    <mergeCell ref="A513:A517"/>
    <mergeCell ref="B514:J514"/>
    <mergeCell ref="B503:D503"/>
    <mergeCell ref="A504:A508"/>
    <mergeCell ref="B505:J505"/>
    <mergeCell ref="B459:O459"/>
    <mergeCell ref="B508:C508"/>
    <mergeCell ref="D508:J508"/>
    <mergeCell ref="B517:C517"/>
    <mergeCell ref="D517:J517"/>
    <mergeCell ref="A455:A501"/>
    <mergeCell ref="B456:J456"/>
    <mergeCell ref="B500:P500"/>
    <mergeCell ref="B444:D444"/>
    <mergeCell ref="A445:A449"/>
    <mergeCell ref="B446:J446"/>
    <mergeCell ref="D448:E448"/>
    <mergeCell ref="F448:G448"/>
    <mergeCell ref="B449:C449"/>
    <mergeCell ref="B450:C450"/>
    <mergeCell ref="D449:E449"/>
    <mergeCell ref="F449:G449"/>
    <mergeCell ref="H449:I449"/>
    <mergeCell ref="D450:E450"/>
    <mergeCell ref="F450:G450"/>
    <mergeCell ref="H450:I450"/>
    <mergeCell ref="B405:E405"/>
    <mergeCell ref="B406:E406"/>
    <mergeCell ref="B407:E407"/>
    <mergeCell ref="B420:D420"/>
    <mergeCell ref="B422:J422"/>
    <mergeCell ref="D424:I424"/>
    <mergeCell ref="B424:C424"/>
    <mergeCell ref="A421:A426"/>
    <mergeCell ref="D425:I425"/>
    <mergeCell ref="B411:E411"/>
    <mergeCell ref="B412:E412"/>
    <mergeCell ref="B413:E413"/>
    <mergeCell ref="B414:E414"/>
    <mergeCell ref="B415:E415"/>
    <mergeCell ref="B416:E416"/>
    <mergeCell ref="B425:C425"/>
    <mergeCell ref="B408:E408"/>
    <mergeCell ref="B409:E409"/>
    <mergeCell ref="B410:E410"/>
    <mergeCell ref="A390:A394"/>
    <mergeCell ref="B391:J391"/>
    <mergeCell ref="D393:I393"/>
    <mergeCell ref="B400:J400"/>
    <mergeCell ref="B401:J401"/>
    <mergeCell ref="B397:D397"/>
    <mergeCell ref="A398:A402"/>
    <mergeCell ref="B399:J399"/>
    <mergeCell ref="B402:J402"/>
    <mergeCell ref="A332:A334"/>
    <mergeCell ref="B333:J333"/>
    <mergeCell ref="B339:D339"/>
    <mergeCell ref="A340:A352"/>
    <mergeCell ref="B341:J341"/>
    <mergeCell ref="B342:J342"/>
    <mergeCell ref="B355:D355"/>
    <mergeCell ref="B357:J357"/>
    <mergeCell ref="D385:I385"/>
    <mergeCell ref="B382:D382"/>
    <mergeCell ref="A383:A386"/>
    <mergeCell ref="B384:J384"/>
    <mergeCell ref="B365:J365"/>
    <mergeCell ref="B370:G370"/>
    <mergeCell ref="A303:A314"/>
    <mergeCell ref="B304:J304"/>
    <mergeCell ref="B306:J306"/>
    <mergeCell ref="D310:E310"/>
    <mergeCell ref="F310:G310"/>
    <mergeCell ref="B309:C311"/>
    <mergeCell ref="B312:C312"/>
    <mergeCell ref="B313:C313"/>
    <mergeCell ref="H310:I310"/>
    <mergeCell ref="A291:A301"/>
    <mergeCell ref="B292:J292"/>
    <mergeCell ref="D297:E297"/>
    <mergeCell ref="F297:G297"/>
    <mergeCell ref="H297:I297"/>
    <mergeCell ref="D296:G296"/>
    <mergeCell ref="H296:K296"/>
    <mergeCell ref="J297:K297"/>
    <mergeCell ref="J298:K298"/>
    <mergeCell ref="B295:C297"/>
    <mergeCell ref="B298:C298"/>
    <mergeCell ref="D295:K295"/>
    <mergeCell ref="B300:K300"/>
    <mergeCell ref="L270:P270"/>
    <mergeCell ref="J268:K268"/>
    <mergeCell ref="B282:D282"/>
    <mergeCell ref="A283:A287"/>
    <mergeCell ref="B284:J284"/>
    <mergeCell ref="D286:I286"/>
    <mergeCell ref="B275:D275"/>
    <mergeCell ref="A276:A279"/>
    <mergeCell ref="B277:J277"/>
    <mergeCell ref="D279:I279"/>
    <mergeCell ref="B273:K273"/>
    <mergeCell ref="B280:C280"/>
    <mergeCell ref="D287:J287"/>
    <mergeCell ref="D280:J280"/>
    <mergeCell ref="B272:C272"/>
    <mergeCell ref="A253:A258"/>
    <mergeCell ref="B254:J254"/>
    <mergeCell ref="D256:I256"/>
    <mergeCell ref="A262:A271"/>
    <mergeCell ref="B263:J263"/>
    <mergeCell ref="B265:J265"/>
    <mergeCell ref="D257:I257"/>
    <mergeCell ref="D258:I258"/>
    <mergeCell ref="B259:J259"/>
    <mergeCell ref="D267:I267"/>
    <mergeCell ref="D268:E268"/>
    <mergeCell ref="F268:G268"/>
    <mergeCell ref="H268:I268"/>
    <mergeCell ref="B257:C257"/>
    <mergeCell ref="B258:C258"/>
    <mergeCell ref="B256:C256"/>
    <mergeCell ref="B270:C270"/>
    <mergeCell ref="B271:C271"/>
    <mergeCell ref="B267:C268"/>
    <mergeCell ref="A243:A249"/>
    <mergeCell ref="B244:J244"/>
    <mergeCell ref="D246:I246"/>
    <mergeCell ref="A231:A239"/>
    <mergeCell ref="B237:C237"/>
    <mergeCell ref="B238:C238"/>
    <mergeCell ref="B239:C239"/>
    <mergeCell ref="C247:J247"/>
    <mergeCell ref="C249:J249"/>
    <mergeCell ref="C248:J248"/>
    <mergeCell ref="B240:I240"/>
    <mergeCell ref="B232:J232"/>
    <mergeCell ref="B234:B235"/>
    <mergeCell ref="D234:I234"/>
    <mergeCell ref="J234:J235"/>
    <mergeCell ref="D235:F235"/>
    <mergeCell ref="G235:I235"/>
    <mergeCell ref="B242:D242"/>
    <mergeCell ref="L226:Q226"/>
    <mergeCell ref="R226:T226"/>
    <mergeCell ref="L225:Q225"/>
    <mergeCell ref="R225:T225"/>
    <mergeCell ref="A219:A227"/>
    <mergeCell ref="B220:J220"/>
    <mergeCell ref="B222:B223"/>
    <mergeCell ref="J222:J223"/>
    <mergeCell ref="B230:D230"/>
    <mergeCell ref="A205:A213"/>
    <mergeCell ref="B206:J206"/>
    <mergeCell ref="B207:J207"/>
    <mergeCell ref="J209:J210"/>
    <mergeCell ref="L212:P212"/>
    <mergeCell ref="D222:I222"/>
    <mergeCell ref="D223:F223"/>
    <mergeCell ref="G223:I223"/>
    <mergeCell ref="B218:D218"/>
    <mergeCell ref="B204:D204"/>
    <mergeCell ref="B202:I202"/>
    <mergeCell ref="B225:C225"/>
    <mergeCell ref="B226:C226"/>
    <mergeCell ref="B227:C227"/>
    <mergeCell ref="B192:D192"/>
    <mergeCell ref="B196:C197"/>
    <mergeCell ref="B198:C198"/>
    <mergeCell ref="B199:C199"/>
    <mergeCell ref="B200:C200"/>
    <mergeCell ref="B201:C201"/>
    <mergeCell ref="D197:E197"/>
    <mergeCell ref="F197:G197"/>
    <mergeCell ref="H197:I197"/>
    <mergeCell ref="D198:E198"/>
    <mergeCell ref="D199:E199"/>
    <mergeCell ref="D200:E200"/>
    <mergeCell ref="D201:E201"/>
    <mergeCell ref="B215:I215"/>
    <mergeCell ref="A193:A201"/>
    <mergeCell ref="B194:J194"/>
    <mergeCell ref="D196:I196"/>
    <mergeCell ref="F198:G198"/>
    <mergeCell ref="F199:G199"/>
    <mergeCell ref="F200:G200"/>
    <mergeCell ref="F201:G201"/>
    <mergeCell ref="H198:I198"/>
    <mergeCell ref="H199:I199"/>
    <mergeCell ref="H200:I200"/>
    <mergeCell ref="H201:I201"/>
    <mergeCell ref="B135:D135"/>
    <mergeCell ref="A136:A139"/>
    <mergeCell ref="B137:J137"/>
    <mergeCell ref="D139:I139"/>
    <mergeCell ref="B127:D127"/>
    <mergeCell ref="A128:A131"/>
    <mergeCell ref="B129:J129"/>
    <mergeCell ref="D131:I131"/>
    <mergeCell ref="B190:J190"/>
    <mergeCell ref="C189:J189"/>
    <mergeCell ref="B183:D183"/>
    <mergeCell ref="A184:A187"/>
    <mergeCell ref="B185:J185"/>
    <mergeCell ref="D187:I187"/>
    <mergeCell ref="C188:J188"/>
    <mergeCell ref="B163:J163"/>
    <mergeCell ref="B165:D165"/>
    <mergeCell ref="A166:A180"/>
    <mergeCell ref="B167:J167"/>
    <mergeCell ref="B171:B175"/>
    <mergeCell ref="B176:B180"/>
    <mergeCell ref="B21:D21"/>
    <mergeCell ref="A22:A27"/>
    <mergeCell ref="B23:J23"/>
    <mergeCell ref="B25:B26"/>
    <mergeCell ref="B53:D53"/>
    <mergeCell ref="A54:A59"/>
    <mergeCell ref="B55:J55"/>
    <mergeCell ref="B57:B58"/>
    <mergeCell ref="B250:J250"/>
    <mergeCell ref="F210:H210"/>
    <mergeCell ref="C210:E210"/>
    <mergeCell ref="B51:L51"/>
    <mergeCell ref="A120:A123"/>
    <mergeCell ref="B121:J121"/>
    <mergeCell ref="D123:I123"/>
    <mergeCell ref="B110:D110"/>
    <mergeCell ref="A111:A117"/>
    <mergeCell ref="B112:J112"/>
    <mergeCell ref="D114:I114"/>
    <mergeCell ref="B90:D90"/>
    <mergeCell ref="B66:F66"/>
    <mergeCell ref="B75:L75"/>
    <mergeCell ref="A144:A147"/>
    <mergeCell ref="B145:J145"/>
    <mergeCell ref="B252:D252"/>
    <mergeCell ref="D298:E298"/>
    <mergeCell ref="F298:G298"/>
    <mergeCell ref="H298:I298"/>
    <mergeCell ref="B290:D290"/>
    <mergeCell ref="B287:C287"/>
    <mergeCell ref="D320:I320"/>
    <mergeCell ref="B321:C321"/>
    <mergeCell ref="D321:J321"/>
    <mergeCell ref="B318:J318"/>
    <mergeCell ref="B293:J293"/>
    <mergeCell ref="B299:C299"/>
    <mergeCell ref="D299:E299"/>
    <mergeCell ref="F299:G299"/>
    <mergeCell ref="H299:I299"/>
    <mergeCell ref="J299:K299"/>
    <mergeCell ref="B302:D302"/>
    <mergeCell ref="B328:C328"/>
    <mergeCell ref="D328:J328"/>
    <mergeCell ref="B336:C336"/>
    <mergeCell ref="D336:J336"/>
    <mergeCell ref="J310:K310"/>
    <mergeCell ref="D308:K308"/>
    <mergeCell ref="D309:G309"/>
    <mergeCell ref="H309:K309"/>
    <mergeCell ref="B314:K314"/>
    <mergeCell ref="B316:D316"/>
    <mergeCell ref="B323:D323"/>
    <mergeCell ref="B325:J325"/>
    <mergeCell ref="D327:I327"/>
    <mergeCell ref="D335:I335"/>
    <mergeCell ref="B331:D331"/>
    <mergeCell ref="B404:E404"/>
    <mergeCell ref="B359:F359"/>
    <mergeCell ref="B360:C361"/>
    <mergeCell ref="D360:F360"/>
    <mergeCell ref="D361:F361"/>
    <mergeCell ref="B363:D363"/>
    <mergeCell ref="B386:C386"/>
    <mergeCell ref="D386:J386"/>
    <mergeCell ref="B372:D372"/>
    <mergeCell ref="B374:J374"/>
    <mergeCell ref="B375:J375"/>
    <mergeCell ref="B377:B378"/>
    <mergeCell ref="D377:H377"/>
    <mergeCell ref="D378:H378"/>
    <mergeCell ref="B394:C394"/>
    <mergeCell ref="D394:J394"/>
    <mergeCell ref="B389:D389"/>
    <mergeCell ref="B436:D436"/>
    <mergeCell ref="A437:A441"/>
    <mergeCell ref="B438:J438"/>
    <mergeCell ref="D440:I440"/>
    <mergeCell ref="B428:D428"/>
    <mergeCell ref="A429:A433"/>
    <mergeCell ref="B430:J430"/>
    <mergeCell ref="D433:J433"/>
    <mergeCell ref="B433:C433"/>
    <mergeCell ref="B432:C432"/>
    <mergeCell ref="D432:E432"/>
    <mergeCell ref="F432:G432"/>
    <mergeCell ref="H432:I432"/>
    <mergeCell ref="B440:C440"/>
    <mergeCell ref="B441:C441"/>
    <mergeCell ref="D441:J441"/>
  </mergeCells>
  <hyperlinks>
    <hyperlink ref="C434" r:id="rId1" xr:uid="{65F42913-513A-4D96-B5DA-420DC0658FB9}"/>
  </hyperlinks>
  <pageMargins left="0.511811024" right="0.511811024" top="0.78740157499999996" bottom="0.78740157499999996" header="0.31496062000000002" footer="0.31496062000000002"/>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A39CB-A8F4-4108-9821-65F220FB02F7}">
  <dimension ref="A1:XFC46"/>
  <sheetViews>
    <sheetView showGridLines="0" workbookViewId="0">
      <selection activeCell="C8" sqref="C8"/>
    </sheetView>
  </sheetViews>
  <sheetFormatPr defaultColWidth="8.7109375" defaultRowHeight="15" x14ac:dyDescent="0.25"/>
  <cols>
    <col min="2" max="2" width="30.5703125" customWidth="1"/>
    <col min="3" max="3" width="73.42578125" customWidth="1"/>
    <col min="4" max="4" width="38.42578125" customWidth="1"/>
    <col min="6" max="6" width="8.7109375" hidden="1" customWidth="1"/>
    <col min="7" max="7" width="8.85546875" hidden="1" customWidth="1"/>
    <col min="8" max="8" width="8.7109375" hidden="1" customWidth="1"/>
    <col min="9" max="9" width="8.85546875" hidden="1" customWidth="1"/>
    <col min="10" max="16383" width="0" hidden="1" customWidth="1"/>
    <col min="16384" max="16384" width="6.140625" hidden="1" customWidth="1"/>
  </cols>
  <sheetData>
    <row r="1" spans="1:5" ht="14.1" customHeight="1" x14ac:dyDescent="0.25">
      <c r="A1" s="45"/>
      <c r="C1" s="1"/>
      <c r="D1" s="2"/>
    </row>
    <row r="2" spans="1:5" ht="14.1" customHeight="1" x14ac:dyDescent="0.25">
      <c r="A2" s="45"/>
      <c r="B2" s="27"/>
      <c r="C2" s="8"/>
      <c r="D2" s="8"/>
      <c r="E2" s="8"/>
    </row>
    <row r="3" spans="1:5" ht="14.45" customHeight="1" x14ac:dyDescent="0.25">
      <c r="C3" s="1"/>
      <c r="D3" s="2"/>
    </row>
    <row r="4" spans="1:5" ht="14.45" customHeight="1" x14ac:dyDescent="0.25">
      <c r="C4" s="1"/>
      <c r="D4" s="3"/>
    </row>
    <row r="5" spans="1:5" ht="14.45" customHeight="1" x14ac:dyDescent="0.25">
      <c r="C5" s="49"/>
      <c r="D5" s="2"/>
    </row>
    <row r="6" spans="1:5" x14ac:dyDescent="0.25">
      <c r="C6" s="1"/>
      <c r="D6" s="2"/>
    </row>
    <row r="7" spans="1:5" x14ac:dyDescent="0.25">
      <c r="C7" s="1"/>
      <c r="D7" s="2"/>
    </row>
    <row r="8" spans="1:5" ht="20.25" x14ac:dyDescent="0.3">
      <c r="B8" s="9" t="s">
        <v>21</v>
      </c>
      <c r="C8" s="4"/>
      <c r="D8" s="6"/>
    </row>
    <row r="9" spans="1:5" ht="20.25" x14ac:dyDescent="0.3">
      <c r="B9" s="5"/>
      <c r="C9" s="4"/>
      <c r="D9" s="6"/>
    </row>
    <row r="10" spans="1:5" ht="18.75" customHeight="1" thickBot="1" x14ac:dyDescent="0.3">
      <c r="B10" s="11" t="s">
        <v>89</v>
      </c>
      <c r="C10" s="11" t="s">
        <v>90</v>
      </c>
      <c r="D10" s="12" t="s">
        <v>91</v>
      </c>
    </row>
    <row r="11" spans="1:5" ht="4.5" customHeight="1" thickTop="1" x14ac:dyDescent="0.25">
      <c r="B11" s="411"/>
      <c r="C11" s="411"/>
      <c r="D11" s="412"/>
    </row>
    <row r="12" spans="1:5" ht="20.100000000000001" customHeight="1" x14ac:dyDescent="0.25">
      <c r="B12" s="8" t="s">
        <v>533</v>
      </c>
      <c r="C12" s="8" t="s">
        <v>534</v>
      </c>
      <c r="D12" s="10" t="s">
        <v>22</v>
      </c>
    </row>
    <row r="13" spans="1:5" ht="24" x14ac:dyDescent="0.25">
      <c r="B13" s="8" t="s">
        <v>535</v>
      </c>
      <c r="C13" s="8" t="s">
        <v>536</v>
      </c>
      <c r="D13" s="10" t="s">
        <v>22</v>
      </c>
    </row>
    <row r="14" spans="1:5" ht="20.100000000000001" customHeight="1" x14ac:dyDescent="0.25">
      <c r="B14" s="8" t="s">
        <v>537</v>
      </c>
      <c r="C14" s="8" t="s">
        <v>538</v>
      </c>
      <c r="D14" s="10" t="s">
        <v>22</v>
      </c>
    </row>
    <row r="15" spans="1:5" ht="20.100000000000001" customHeight="1" x14ac:dyDescent="0.25">
      <c r="B15" s="8" t="s">
        <v>539</v>
      </c>
      <c r="C15" s="8" t="s">
        <v>540</v>
      </c>
      <c r="D15" s="10" t="s">
        <v>22</v>
      </c>
    </row>
    <row r="16" spans="1:5" ht="20.100000000000001" customHeight="1" x14ac:dyDescent="0.25">
      <c r="B16" s="8" t="s">
        <v>541</v>
      </c>
      <c r="C16" s="8" t="s">
        <v>542</v>
      </c>
      <c r="D16" s="10" t="s">
        <v>22</v>
      </c>
    </row>
    <row r="17" spans="2:5" ht="20.100000000000001" customHeight="1" x14ac:dyDescent="0.25">
      <c r="B17" s="8" t="s">
        <v>543</v>
      </c>
      <c r="C17" s="8" t="s">
        <v>544</v>
      </c>
      <c r="D17" s="10" t="s">
        <v>22</v>
      </c>
    </row>
    <row r="18" spans="2:5" ht="20.100000000000001" customHeight="1" x14ac:dyDescent="0.25">
      <c r="B18" s="8" t="s">
        <v>545</v>
      </c>
      <c r="C18" s="8" t="s">
        <v>546</v>
      </c>
      <c r="D18" s="10" t="s">
        <v>22</v>
      </c>
    </row>
    <row r="19" spans="2:5" ht="28.5" customHeight="1" x14ac:dyDescent="0.25">
      <c r="B19" s="8" t="s">
        <v>547</v>
      </c>
      <c r="C19" s="8" t="s">
        <v>548</v>
      </c>
      <c r="D19" s="10" t="s">
        <v>22</v>
      </c>
    </row>
    <row r="20" spans="2:5" ht="20.100000000000001" customHeight="1" x14ac:dyDescent="0.25">
      <c r="B20" s="8" t="s">
        <v>549</v>
      </c>
      <c r="C20" s="8" t="s">
        <v>550</v>
      </c>
      <c r="D20" s="10" t="s">
        <v>22</v>
      </c>
    </row>
    <row r="21" spans="2:5" ht="20.100000000000001" customHeight="1" x14ac:dyDescent="0.25">
      <c r="B21" s="8" t="s">
        <v>551</v>
      </c>
      <c r="C21" s="8" t="s">
        <v>552</v>
      </c>
      <c r="D21" s="10" t="s">
        <v>22</v>
      </c>
    </row>
    <row r="22" spans="2:5" ht="27" customHeight="1" x14ac:dyDescent="0.25">
      <c r="B22" s="8" t="s">
        <v>553</v>
      </c>
      <c r="C22" s="8" t="s">
        <v>554</v>
      </c>
      <c r="D22" s="10" t="s">
        <v>22</v>
      </c>
    </row>
    <row r="23" spans="2:5" ht="20.100000000000001" customHeight="1" x14ac:dyDescent="0.25">
      <c r="B23" s="8" t="s">
        <v>555</v>
      </c>
      <c r="C23" s="8" t="s">
        <v>556</v>
      </c>
      <c r="D23" s="10" t="s">
        <v>22</v>
      </c>
      <c r="E23" s="28"/>
    </row>
    <row r="24" spans="2:5" ht="20.100000000000001" customHeight="1" x14ac:dyDescent="0.25">
      <c r="B24" s="8" t="s">
        <v>557</v>
      </c>
      <c r="C24" s="8" t="s">
        <v>558</v>
      </c>
      <c r="D24" s="10" t="s">
        <v>22</v>
      </c>
    </row>
    <row r="25" spans="2:5" ht="20.100000000000001" customHeight="1" x14ac:dyDescent="0.25">
      <c r="B25" s="8" t="s">
        <v>559</v>
      </c>
      <c r="C25" s="8" t="s">
        <v>560</v>
      </c>
      <c r="D25" s="10" t="s">
        <v>22</v>
      </c>
    </row>
    <row r="26" spans="2:5" ht="20.100000000000001" customHeight="1" x14ac:dyDescent="0.25">
      <c r="B26" s="8" t="s">
        <v>561</v>
      </c>
      <c r="C26" s="8" t="s">
        <v>562</v>
      </c>
      <c r="D26" s="10" t="s">
        <v>22</v>
      </c>
    </row>
    <row r="27" spans="2:5" ht="27.75" customHeight="1" x14ac:dyDescent="0.25">
      <c r="B27" s="8" t="s">
        <v>563</v>
      </c>
      <c r="C27" s="8" t="s">
        <v>564</v>
      </c>
      <c r="D27" s="10" t="s">
        <v>22</v>
      </c>
    </row>
    <row r="28" spans="2:5" ht="20.100000000000001" customHeight="1" x14ac:dyDescent="0.25">
      <c r="B28" s="8" t="s">
        <v>565</v>
      </c>
      <c r="C28" s="8" t="s">
        <v>566</v>
      </c>
      <c r="D28" s="10" t="s">
        <v>22</v>
      </c>
    </row>
    <row r="29" spans="2:5" ht="27" customHeight="1" x14ac:dyDescent="0.25">
      <c r="B29" s="8" t="s">
        <v>567</v>
      </c>
      <c r="C29" s="8" t="s">
        <v>568</v>
      </c>
      <c r="D29" s="10" t="s">
        <v>22</v>
      </c>
    </row>
    <row r="30" spans="2:5" ht="20.100000000000001" customHeight="1" x14ac:dyDescent="0.25">
      <c r="B30" s="8" t="s">
        <v>570</v>
      </c>
      <c r="C30" s="8" t="s">
        <v>571</v>
      </c>
      <c r="D30" s="10" t="s">
        <v>22</v>
      </c>
    </row>
    <row r="31" spans="2:5" ht="24" x14ac:dyDescent="0.25">
      <c r="B31" s="8" t="s">
        <v>572</v>
      </c>
      <c r="C31" s="8" t="s">
        <v>573</v>
      </c>
      <c r="D31" s="10" t="s">
        <v>22</v>
      </c>
    </row>
    <row r="32" spans="2:5" ht="20.100000000000001" customHeight="1" x14ac:dyDescent="0.25">
      <c r="B32" s="8" t="s">
        <v>574</v>
      </c>
      <c r="C32" s="8" t="s">
        <v>575</v>
      </c>
      <c r="D32" s="10" t="s">
        <v>22</v>
      </c>
    </row>
    <row r="33" spans="2:4" ht="20.100000000000001" customHeight="1" x14ac:dyDescent="0.25">
      <c r="B33" s="8" t="s">
        <v>576</v>
      </c>
      <c r="C33" s="8" t="s">
        <v>577</v>
      </c>
      <c r="D33" s="10" t="s">
        <v>22</v>
      </c>
    </row>
    <row r="34" spans="2:4" ht="42" customHeight="1" x14ac:dyDescent="0.25">
      <c r="B34" s="8" t="s">
        <v>578</v>
      </c>
      <c r="C34" s="8" t="s">
        <v>579</v>
      </c>
      <c r="D34" s="10" t="s">
        <v>22</v>
      </c>
    </row>
    <row r="35" spans="2:4" ht="26.25" customHeight="1" x14ac:dyDescent="0.25">
      <c r="B35" s="8" t="s">
        <v>580</v>
      </c>
      <c r="C35" s="8" t="s">
        <v>581</v>
      </c>
      <c r="D35" s="10" t="s">
        <v>22</v>
      </c>
    </row>
    <row r="36" spans="2:4" ht="53.25" customHeight="1" x14ac:dyDescent="0.25">
      <c r="B36" s="8" t="s">
        <v>582</v>
      </c>
      <c r="C36" s="8" t="s">
        <v>583</v>
      </c>
      <c r="D36" s="10" t="s">
        <v>22</v>
      </c>
    </row>
    <row r="37" spans="2:4" ht="39.75" customHeight="1" x14ac:dyDescent="0.25">
      <c r="B37" s="8" t="s">
        <v>584</v>
      </c>
      <c r="C37" s="8" t="s">
        <v>585</v>
      </c>
      <c r="D37" s="10" t="s">
        <v>22</v>
      </c>
    </row>
    <row r="38" spans="2:4" ht="24" x14ac:dyDescent="0.25">
      <c r="B38" s="8" t="s">
        <v>586</v>
      </c>
      <c r="C38" s="8" t="s">
        <v>587</v>
      </c>
      <c r="D38" s="10" t="s">
        <v>22</v>
      </c>
    </row>
    <row r="39" spans="2:4" ht="27.75" customHeight="1" x14ac:dyDescent="0.25">
      <c r="B39" s="8" t="s">
        <v>588</v>
      </c>
      <c r="C39" s="8" t="s">
        <v>589</v>
      </c>
      <c r="D39" s="10" t="s">
        <v>22</v>
      </c>
    </row>
    <row r="40" spans="2:4" ht="30" customHeight="1" x14ac:dyDescent="0.25">
      <c r="B40" s="8" t="s">
        <v>590</v>
      </c>
      <c r="C40" s="8" t="s">
        <v>591</v>
      </c>
      <c r="D40" s="10" t="s">
        <v>22</v>
      </c>
    </row>
    <row r="41" spans="2:4" ht="26.25" customHeight="1" x14ac:dyDescent="0.25">
      <c r="B41" s="8" t="s">
        <v>592</v>
      </c>
      <c r="C41" s="8" t="s">
        <v>593</v>
      </c>
      <c r="D41" s="10" t="s">
        <v>22</v>
      </c>
    </row>
    <row r="42" spans="2:4" ht="24" x14ac:dyDescent="0.25">
      <c r="B42" s="8" t="s">
        <v>594</v>
      </c>
      <c r="C42" s="8" t="s">
        <v>595</v>
      </c>
      <c r="D42" s="10" t="s">
        <v>22</v>
      </c>
    </row>
    <row r="43" spans="2:4" ht="18.75" customHeight="1" x14ac:dyDescent="0.25">
      <c r="B43" s="8" t="s">
        <v>596</v>
      </c>
      <c r="C43" s="8" t="s">
        <v>597</v>
      </c>
      <c r="D43" s="10" t="s">
        <v>22</v>
      </c>
    </row>
    <row r="44" spans="2:4" ht="26.25" customHeight="1" x14ac:dyDescent="0.25">
      <c r="B44" s="8" t="s">
        <v>598</v>
      </c>
      <c r="C44" s="8" t="s">
        <v>599</v>
      </c>
      <c r="D44" s="10" t="s">
        <v>22</v>
      </c>
    </row>
    <row r="45" spans="2:4" ht="20.100000000000001" customHeight="1" x14ac:dyDescent="0.25">
      <c r="B45" s="8" t="s">
        <v>600</v>
      </c>
      <c r="C45" s="8" t="s">
        <v>601</v>
      </c>
      <c r="D45" s="10" t="s">
        <v>22</v>
      </c>
    </row>
    <row r="46" spans="2:4" ht="51.75" customHeight="1" x14ac:dyDescent="0.25">
      <c r="B46" s="8" t="s">
        <v>602</v>
      </c>
      <c r="C46" s="8" t="s">
        <v>603</v>
      </c>
      <c r="D46" s="10" t="s">
        <v>22</v>
      </c>
    </row>
  </sheetData>
  <sheetProtection algorithmName="SHA-512" hashValue="2btm3KxC+LXMof1uNcvgcjJ6mD14g3ZWqgVjegucZwiwMDOF29qJ6FJNnWkwK6pytKTcG6EjLW82dIN42oU94w==" saltValue="FDAKMvOcRxi+uCJywoRMkg==" spinCount="100000" sheet="1" objects="1" scenarios="1"/>
  <hyperlinks>
    <hyperlink ref="D12" location="'Dados Sociais'!B10" display="Social Dados" xr:uid="{5D7ED52A-E27C-4640-B790-01057CD73CA3}"/>
    <hyperlink ref="D13" location="'Dados Sociais'!B39" display="Social Dados" xr:uid="{E7A97C8B-1EF7-4D82-BE10-892D5E71B61E}"/>
    <hyperlink ref="D14" location="'Dados Sociais'!B47" display="Social Dados" xr:uid="{E027BA3B-066A-48C4-92C6-CB9C4421DE5A}"/>
    <hyperlink ref="D15" location="'Dados Sociais'!B61" display="Social Dados" xr:uid="{19FB8C8F-E84A-411C-AB2B-E21856D4E523}"/>
    <hyperlink ref="D16" location="'Dados Sociais'!B70" display="Social Dados" xr:uid="{C13A5C54-593D-4B9F-AAF2-42909F9BA1FC}"/>
    <hyperlink ref="D17" location="'Dados Sociais'!B79" display="Social Dados" xr:uid="{DCB8B95C-CA68-4CFB-8460-678214B76EF7}"/>
    <hyperlink ref="D18" location="'Dados Sociais'!B87" display="Social Dados" xr:uid="{A9909CDB-9F4C-4F3A-AF6F-AFE70B68EBB4}"/>
    <hyperlink ref="D20" location="'Dados Sociais'!B103" display="Social Dados" xr:uid="{4084CEA6-3783-4B53-94C7-6A16195651F4}"/>
    <hyperlink ref="D21" location="'Dados Sociais'!B110" display="Social Dados" xr:uid="{D1A18D5C-EE41-4B33-BE42-74D31D9349E9}"/>
    <hyperlink ref="D22" location="'Dados Sociais'!B118" display="Social Dados" xr:uid="{4BEED1D0-19DD-4C2E-B477-A7391FDB795C}"/>
    <hyperlink ref="D23" location="'Dados Sociais'!B126" display="Social Dados" xr:uid="{C0B3637C-F702-45A4-96FB-388D67E62E60}"/>
    <hyperlink ref="D24" location="'Dados Sociais'!B140" display="Social Dados" xr:uid="{61EC69AA-5F2B-428A-8FF7-238C48D2B230}"/>
    <hyperlink ref="D25" location="'Dados Sociais'!B165" display="Social Dados" xr:uid="{C0474E4D-FB54-4044-83B6-BD6A6B90BF6B}"/>
    <hyperlink ref="D26" location="'Dados Sociais'!B175" display="Social Dados" xr:uid="{E0589D69-16AB-43BA-BB4D-848C388F46AD}"/>
    <hyperlink ref="D27" location="'Dados Sociais'!B188" display="Social Dados" xr:uid="{DA83EAA1-0CB6-422A-BCD4-74932110B0E7}"/>
    <hyperlink ref="D28" location="'Dados Sociais'!B200" display="Social Dados" xr:uid="{7ECC2B3E-3811-4E9C-9E38-3F61C01C5E69}"/>
    <hyperlink ref="D29" location="'Dados Sociais'!B225" display="Social Dados" xr:uid="{2F6EE629-F572-4403-91E3-47548D49F841}"/>
    <hyperlink ref="D30" location="'Dados Sociais'!B240" display="Social Dados" xr:uid="{BD9F852B-1B45-4C48-AEAB-61FEF6BE18F4}"/>
    <hyperlink ref="D31" location="'Dados Sociais'!B248" display="Social Dados" xr:uid="{CCFE224D-1F57-4F71-9F9D-C9C5972F328B}"/>
    <hyperlink ref="D32" location="'Dados Sociais'!B259" display="Social Dados" xr:uid="{B6757A71-223F-4C4F-9571-803403C4A015}"/>
    <hyperlink ref="D38" location="'Dados Sociais'!B266" display="Social Dados" xr:uid="{B6AF95FF-FDEA-4832-AA59-531F671C5EB0}"/>
    <hyperlink ref="D34" location="'Dados Sociais'!B276" display="Social Dados" xr:uid="{9DCC62A8-AA39-44E0-B502-E74A1854DEFC}"/>
    <hyperlink ref="D36" location="'Dados Sociais'!B294" display="Social Dados" xr:uid="{562DA014-B5B5-487A-9FB7-C050B1484738}"/>
    <hyperlink ref="D37" location="'Dados Sociais'!B306" display="Social Dados" xr:uid="{341BEA11-9BC5-4E9D-8544-6D7198B3228C}"/>
    <hyperlink ref="D35" location="'Dados Sociais'!B312" display="Social Dados" xr:uid="{89CAA55B-7957-4E33-85EC-CE9D4584083C}"/>
    <hyperlink ref="D41" location="'Dados Sociais'!B321" display="Social Dados" xr:uid="{0A86AEE3-337B-4C82-9DE2-C61646D56A83}"/>
    <hyperlink ref="D42" location="'Dados Sociais'!B330" display="Social Dados" xr:uid="{1685CD1A-9899-4B31-9E83-50D033F9DE0C}"/>
    <hyperlink ref="D43" location="'Dados Sociais'!B338" display="Social Dados" xr:uid="{13C071E3-197F-412B-93D3-D798C52E80AB}"/>
    <hyperlink ref="D19" location="'Dados Sociais'!B95" display="Social Dados" xr:uid="{3E81515C-17B2-415E-9B6A-C0FA00A916F9}"/>
    <hyperlink ref="D33" location="'Dados Sociais'!B285" display="Social Dados" xr:uid="{7270CE00-9A1C-427D-8833-D70522B5A356}"/>
    <hyperlink ref="D44" location="'Dados Sociais'!B346" display="Social Dados" xr:uid="{471456DE-BF1F-4814-96A6-46E042C3D3FF}"/>
    <hyperlink ref="D39" location="'Dados Sociais'!B276" display="Social Dados" xr:uid="{D37D1C2A-49D5-4EBC-8D3E-403BCE57C22A}"/>
    <hyperlink ref="D40" location="'Dados Sociais'!B276" display="Social Dados" xr:uid="{A2409127-ADAB-46D9-96A8-94A2BEE93511}"/>
    <hyperlink ref="D45" location="'Dados Sociais'!B266" display="Social Dados" xr:uid="{648E98CA-F6DF-4B87-9346-C659D8FDE7D9}"/>
    <hyperlink ref="D46" location="'Dados Sociais'!B140" display="Social Dados" xr:uid="{120E98AD-4E44-44AB-9925-408D914B50BD}"/>
  </hyperlinks>
  <pageMargins left="0.511811024" right="0.511811024" top="0.78740157499999996" bottom="0.78740157499999996" header="0.31496062000000002" footer="0.3149606200000000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A6669DC99EB1D41A044ECB158D9E39D" ma:contentTypeVersion="15" ma:contentTypeDescription="Criar um novo documento." ma:contentTypeScope="" ma:versionID="e657f79df0409bf7ce86acf9cdd3b08b">
  <xsd:schema xmlns:xsd="http://www.w3.org/2001/XMLSchema" xmlns:xs="http://www.w3.org/2001/XMLSchema" xmlns:p="http://schemas.microsoft.com/office/2006/metadata/properties" xmlns:ns2="0629bf94-4bed-4fb2-82ec-a4122f962036" xmlns:ns3="d061a170-5b4f-4329-b4df-48143db1ac2a" targetNamespace="http://schemas.microsoft.com/office/2006/metadata/properties" ma:root="true" ma:fieldsID="7dc3ad7b8cf22d005c0dd47d5d880a1b" ns2:_="" ns3:_="">
    <xsd:import namespace="0629bf94-4bed-4fb2-82ec-a4122f962036"/>
    <xsd:import namespace="d061a170-5b4f-4329-b4df-48143db1ac2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OCR" minOccurs="0"/>
                <xsd:element ref="ns3:SharedWithUsers" minOccurs="0"/>
                <xsd:element ref="ns3:SharedWithDetails"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629bf94-4bed-4fb2-82ec-a4122f9620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m" ma:readOnly="false" ma:fieldId="{5cf76f15-5ced-4ddc-b409-7134ff3c332f}" ma:taxonomyMulti="true" ma:sspId="891711e2-8cd6-416e-91af-11c5cad54b7f"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Location" ma:index="14" nillable="true" ma:displayName="Location" ma:indexed="true" ma:internalName="MediaServiceLocatio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061a170-5b4f-4329-b4df-48143db1ac2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e60f4fdc-d7a3-40fe-abba-fdd14c56e5cb}" ma:internalName="TaxCatchAll" ma:showField="CatchAllData" ma:web="d061a170-5b4f-4329-b4df-48143db1ac2a">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hes de 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d061a170-5b4f-4329-b4df-48143db1ac2a" xsi:nil="true"/>
    <lcf76f155ced4ddcb4097134ff3c332f xmlns="0629bf94-4bed-4fb2-82ec-a4122f96203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33AFEF9-369A-44A2-ABB9-3A6BFA309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629bf94-4bed-4fb2-82ec-a4122f962036"/>
    <ds:schemaRef ds:uri="d061a170-5b4f-4329-b4df-48143db1ac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3584167-D04D-4F61-8AE4-C67856E4770B}">
  <ds:schemaRefs>
    <ds:schemaRef ds:uri="http://schemas.microsoft.com/sharepoint/v3/contenttype/forms"/>
  </ds:schemaRefs>
</ds:datastoreItem>
</file>

<file path=customXml/itemProps3.xml><?xml version="1.0" encoding="utf-8"?>
<ds:datastoreItem xmlns:ds="http://schemas.openxmlformats.org/officeDocument/2006/customXml" ds:itemID="{A11BFC08-798E-4EBA-85C1-0B476973ACB1}">
  <ds:schemaRefs>
    <ds:schemaRef ds:uri="http://schemas.microsoft.com/office/2006/metadata/properties"/>
    <ds:schemaRef ds:uri="0629bf94-4bed-4fb2-82ec-a4122f962036"/>
    <ds:schemaRef ds:uri="http://www.w3.org/XML/1998/namespace"/>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purl.org/dc/dcmitype/"/>
    <ds:schemaRef ds:uri="http://purl.org/dc/elements/1.1/"/>
    <ds:schemaRef ds:uri="d061a170-5b4f-4329-b4df-48143db1ac2a"/>
  </ds:schemaRefs>
</ds:datastoreItem>
</file>

<file path=docMetadata/LabelInfo.xml><?xml version="1.0" encoding="utf-8"?>
<clbl:labelList xmlns:clbl="http://schemas.microsoft.com/office/2020/mipLabelMetadata">
  <clbl:label id="{49158df8-04df-4db2-a1ae-ee3949ca3984}" enabled="0" method="" siteId="{49158df8-04df-4db2-a1ae-ee3949ca3984}"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Início</vt:lpstr>
      <vt:lpstr>Orientações</vt:lpstr>
      <vt:lpstr>Referências</vt:lpstr>
      <vt:lpstr>Conteúdo</vt:lpstr>
      <vt:lpstr>Compromissos Públicos</vt:lpstr>
      <vt:lpstr>Temas Materiais</vt:lpstr>
      <vt:lpstr>Ambiental</vt:lpstr>
      <vt:lpstr>Dados Ambientais</vt:lpstr>
      <vt:lpstr>Social</vt:lpstr>
      <vt:lpstr>Dados Sociais</vt:lpstr>
      <vt:lpstr>G - Governança</vt:lpstr>
      <vt:lpstr>Dados Governança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Bárbara Meyer</dc:creator>
  <cp:keywords/>
  <dc:description/>
  <cp:lastModifiedBy>Icaro Coloian Zapparoli</cp:lastModifiedBy>
  <cp:revision/>
  <dcterms:created xsi:type="dcterms:W3CDTF">2025-01-08T14:57:05Z</dcterms:created>
  <dcterms:modified xsi:type="dcterms:W3CDTF">2025-10-09T18:40:04Z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0x0101008A6669DC99EB1D41A044ECB158D9E39D</vt:lpwstr>
  </property>
  <property fmtid="{D5CDD505-2E9C-101B-9397-08002B2CF9AE}" pid="3" name="MediaServiceImageTags">
    <vt:lpwstr/>
  </property>
</Properties>
</file>