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9.xml" ContentType="application/vnd.openxmlformats-officedocument.drawing+xml"/>
  <Override PartName="/xl/drawings/drawing10.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1.xml" ContentType="application/vnd.openxmlformats-officedocument.drawing+xml"/>
  <Override PartName="/xl/drawings/drawing12.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fersoesg.sharepoint.com/sites/FileServerCloud/DOC_COMERCIAL/Projetos/Nexa/2025/RAS/2. Coleta/Databook/"/>
    </mc:Choice>
  </mc:AlternateContent>
  <xr:revisionPtr revIDLastSave="1586" documentId="8_{80AE8CEA-150A-4382-9F50-74E7427E39B8}" xr6:coauthVersionLast="47" xr6:coauthVersionMax="47" xr10:uidLastSave="{66C36EC8-971A-4CD7-9162-0862290FCE7D}"/>
  <workbookProtection workbookAlgorithmName="SHA-512" workbookHashValue="CR07gfu6w9tjn/F8HZ8X3fjeEtTMso5lEAbwlUSuK8MNKcmjREZSaqO0RSmgqVFLwAYldtQw/fiBcwmMVgGwMA==" workbookSaltValue="BaAG9OWUDniT+a6Rl20PcQ==" workbookSpinCount="100000" lockStructure="1"/>
  <bookViews>
    <workbookView xWindow="-120" yWindow="-120" windowWidth="29040" windowHeight="15720" activeTab="2" xr2:uid="{19CEA308-DBBE-4C30-B467-A7EAD2EDFC44}"/>
  </bookViews>
  <sheets>
    <sheet name="Início" sheetId="1" r:id="rId1"/>
    <sheet name="Orientações" sheetId="3" r:id="rId2"/>
    <sheet name="Referências" sheetId="2" r:id="rId3"/>
    <sheet name="Conteúdo" sheetId="4" r:id="rId4"/>
    <sheet name="Compromissos Públicos" sheetId="5" r:id="rId5"/>
    <sheet name="Temas Materiais" sheetId="6" r:id="rId6"/>
    <sheet name="Ambiental" sheetId="9" r:id="rId7"/>
    <sheet name="Dados Ambientais" sheetId="10" r:id="rId8"/>
    <sheet name="Social" sheetId="11" r:id="rId9"/>
    <sheet name="Dados Sociais" sheetId="12" r:id="rId10"/>
    <sheet name="G - Governança" sheetId="7" r:id="rId11"/>
    <sheet name="Dados Governança" sheetId="8" r:id="rId12"/>
  </sheets>
  <externalReferences>
    <externalReference r:id="rId13"/>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0" i="8" l="1"/>
  <c r="F130" i="8"/>
  <c r="C95" i="8" l="1"/>
  <c r="H225" i="12"/>
  <c r="H224" i="12"/>
  <c r="J371" i="10" l="1"/>
  <c r="J370" i="10"/>
  <c r="I196" i="10" l="1"/>
  <c r="I195" i="10"/>
  <c r="I194" i="10"/>
  <c r="I193" i="10"/>
  <c r="I192" i="10"/>
  <c r="F193" i="10"/>
  <c r="F194" i="10"/>
  <c r="F195" i="10"/>
  <c r="F196" i="10"/>
  <c r="F192" i="10"/>
  <c r="K63" i="10" l="1"/>
  <c r="H63" i="10"/>
  <c r="E63" i="10"/>
  <c r="K31" i="10"/>
  <c r="H31" i="10"/>
  <c r="E31" i="10"/>
  <c r="H140" i="8" l="1"/>
  <c r="F139" i="8"/>
  <c r="E139" i="8"/>
  <c r="H137" i="8"/>
  <c r="H136" i="8"/>
  <c r="H134" i="8"/>
  <c r="H131" i="8"/>
  <c r="H129" i="8"/>
  <c r="H128" i="8"/>
  <c r="H127" i="8"/>
  <c r="H125" i="8"/>
  <c r="H124" i="8"/>
  <c r="H130" i="8" l="1"/>
  <c r="H139" i="8"/>
  <c r="G371" i="10" l="1"/>
  <c r="G370" i="10"/>
  <c r="E186" i="10" l="1"/>
  <c r="F191" i="10"/>
  <c r="L183" i="10" s="1"/>
  <c r="F190" i="10"/>
  <c r="F189" i="10"/>
  <c r="F188" i="10"/>
  <c r="F187" i="10"/>
  <c r="F182" i="10"/>
  <c r="F183" i="10"/>
  <c r="F184" i="10"/>
  <c r="F185" i="10"/>
  <c r="I191" i="10"/>
  <c r="L184" i="10" s="1"/>
  <c r="I190" i="10"/>
  <c r="I189" i="10"/>
  <c r="I188" i="10"/>
  <c r="I187" i="10"/>
  <c r="I186" i="10"/>
  <c r="K184" i="10" s="1"/>
  <c r="I185" i="10"/>
  <c r="I184" i="10"/>
  <c r="I183" i="10"/>
  <c r="I182" i="10"/>
  <c r="F154" i="10"/>
  <c r="F156" i="10"/>
  <c r="F157" i="10"/>
  <c r="I159" i="10"/>
  <c r="K155" i="10" s="1"/>
  <c r="F159" i="10"/>
  <c r="K154" i="10" s="1"/>
  <c r="I158" i="10"/>
  <c r="F158" i="10"/>
  <c r="I157" i="10"/>
  <c r="I156" i="10"/>
  <c r="I155" i="10"/>
  <c r="F155" i="10"/>
  <c r="I154" i="10"/>
  <c r="I153" i="10"/>
  <c r="F153" i="10"/>
  <c r="I166" i="10"/>
  <c r="L155" i="10" s="1"/>
  <c r="I165" i="10"/>
  <c r="I164" i="10"/>
  <c r="I163" i="10"/>
  <c r="I162" i="10"/>
  <c r="I161" i="10"/>
  <c r="I160" i="10"/>
  <c r="F161" i="10"/>
  <c r="F162" i="10"/>
  <c r="F163" i="10"/>
  <c r="F164" i="10"/>
  <c r="F165" i="10"/>
  <c r="F166" i="10"/>
  <c r="L154" i="10" s="1"/>
  <c r="F160" i="10"/>
  <c r="F186" i="10" l="1"/>
  <c r="K183" i="10" s="1"/>
  <c r="B85" i="10" l="1" a="1"/>
  <c r="B85" i="10" s="1"/>
  <c r="B89" i="10" s="1"/>
  <c r="H89" i="10" l="1"/>
  <c r="D89" i="10"/>
  <c r="L89" i="10"/>
  <c r="K89" i="10"/>
  <c r="I89" i="10"/>
  <c r="G89" i="10"/>
  <c r="F89" i="10"/>
  <c r="J89" i="10"/>
  <c r="E89"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tc={9B3265E6-B4E7-4C12-96E3-1A2EEEF718CC}</author>
    <author>Goncalves, Luis Alberto Kaufmann (BR - Sao Paulo)</author>
  </authors>
  <commentList>
    <comment ref="C116" authorId="0" shapeId="0" xr:uid="{9B3265E6-B4E7-4C12-96E3-1A2EEEF718CC}">
      <text>
        <t>[Comentário encadeado]
Sua versão do Excel permite que você leia este comentário encadeado, no entanto, as edições serão removidas se o arquivo for aberto em uma versão mais recente do Excel. Saiba mais: https://go.microsoft.com/fwlink/?linkid=870924
Comentário:
    Vamos fazer o retroativo? Mudamos o denominador, certo?</t>
      </text>
    </comment>
    <comment ref="B419" authorId="1" shapeId="0" xr:uid="{06F61493-8B0D-45A7-B339-D66E8A6B5BF7}">
      <text>
        <r>
          <rPr>
            <b/>
            <sz val="9"/>
            <color indexed="81"/>
            <rFont val="Tahoma"/>
            <family val="2"/>
          </rPr>
          <t>Goncalves, Luis Alberto Kaufmann (BR - Sao Paulo):</t>
        </r>
        <r>
          <rPr>
            <sz val="9"/>
            <color indexed="81"/>
            <rFont val="Tahoma"/>
            <family val="2"/>
          </rPr>
          <t xml:space="preserve">
1. Materiais reutilizados são definidos como aqueles materiais recuperados que são usados para o mesmo fim para o qual foram concebidos.
2. Materiais reciclados e remanufaturados são definidos como resíduos que foram reprocessados ou tratados por meio de processo de produção ou manufatura e transformados em um produto final ou transformados em um componente para incorporação em um produto.
3. O escopo dos produtos reciclados e remanufaturados inclui materiais reciclados primários, coprodutos (saídas de igual valor para materiais reciclados primários) e subprodutos (saídas de menor valor para materiais reciclados primários).
4. Materiais enviados para reciclagem adicional incluem aqueles materiais que são transferidos a terceiros com o propósito expresso de reutilização, reciclagem ou renovação.
</t>
        </r>
      </text>
    </comment>
    <comment ref="B424" authorId="1" shapeId="0" xr:uid="{C6403C02-5AF4-4EC0-9930-7D46FCA1CF50}">
      <text>
        <r>
          <rPr>
            <b/>
            <sz val="9"/>
            <color indexed="81"/>
            <rFont val="Tahoma"/>
            <family val="2"/>
          </rPr>
          <t>Goncalves, Luis Alberto Kaufmann (BR - Sao Paulo):</t>
        </r>
        <r>
          <rPr>
            <sz val="9"/>
            <color indexed="81"/>
            <rFont val="Tahoma"/>
            <family val="2"/>
          </rPr>
          <t xml:space="preserve">
1. Materiais reutilizados são definidos como aqueles materiais recuperados que são usados para o mesmo fim para o qual foram concebidos.
2. Materiais reciclados e remanufaturados são definidos como resíduos que foram reprocessados ou tratados por meio de processo de produção ou manufatura e transformados em um produto final ou transformados em um componente para incorporação em um produto.
3. O escopo dos produtos reciclados e remanufaturados inclui materiais reciclados primários, coprodutos (saídas de igual valor para materiais reciclados primários) e subprodutos (saídas de menor valor para materiais reciclados primários).
4. Materiais enviados para reciclagem adicional incluem aqueles materiais que são transferidos a terceiros com o propósito expresso de reutilização, reciclagem ou renovação.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<sst xmlns="http://schemas.openxmlformats.org/spreadsheetml/2006/main" count="1864" uniqueCount="1085">
  <si>
    <t>Início</t>
  </si>
  <si>
    <t>Como usar este Databook</t>
  </si>
  <si>
    <t>Referências</t>
  </si>
  <si>
    <t>Documentos</t>
  </si>
  <si>
    <t>Relatório de Sustentabilidade</t>
  </si>
  <si>
    <t xml:space="preserve">Acesse </t>
  </si>
  <si>
    <t>Acesse</t>
  </si>
  <si>
    <t>Base de Prepração</t>
  </si>
  <si>
    <t>Relatório 20F</t>
  </si>
  <si>
    <t>Para saber mais, acesse nosso site</t>
  </si>
  <si>
    <t>Conteúdo</t>
  </si>
  <si>
    <t>O conteúdo deste databook está organizado em seções, acessíveis pelo menu superior. Para visualizar os dados dos indicadores, basta navegar pelos pilares ESG (Ambiental, Social e Governança) e selecionar o indicador GRI ou SASB de interesse. O link direcionará para a aba "Dados", onde todos os indicadores estão detalhados por pilar neste documento</t>
  </si>
  <si>
    <t>Compromissos Públicos</t>
  </si>
  <si>
    <t>Avanços</t>
  </si>
  <si>
    <t>Temas Materiais</t>
  </si>
  <si>
    <t>Governança</t>
  </si>
  <si>
    <t xml:space="preserve">Governança </t>
  </si>
  <si>
    <t>Governança Dados</t>
  </si>
  <si>
    <t>Dados</t>
  </si>
  <si>
    <t>Ambiental</t>
  </si>
  <si>
    <t>Ambiental Dados</t>
  </si>
  <si>
    <t>Social</t>
  </si>
  <si>
    <t>Social Dados</t>
  </si>
  <si>
    <t>Avanços nos compromissos públicos</t>
  </si>
  <si>
    <t>Tema</t>
  </si>
  <si>
    <t>KPI</t>
  </si>
  <si>
    <t>Baseline¹</t>
  </si>
  <si>
    <t>Avanços até 2023
(resultado acumulado)</t>
  </si>
  <si>
    <t xml:space="preserve">Redução de emissões e neutralidade </t>
  </si>
  <si>
    <t>Manter a matriz de energia elétrica (EE) da Nexa composta, quase em sua totalidade, de fontes renováveis.</t>
  </si>
  <si>
    <t>% renováveis na matriz</t>
  </si>
  <si>
    <t xml:space="preserve">Uso e dercarte de água </t>
  </si>
  <si>
    <t>10 % de redução no consumo específico de água na Mineração</t>
  </si>
  <si>
    <t xml:space="preserve">10% de redução no consumo específico de água na Metalurgia </t>
  </si>
  <si>
    <t>Segurança</t>
  </si>
  <si>
    <t>nº de acidentes</t>
  </si>
  <si>
    <t>-</t>
  </si>
  <si>
    <t>TRIFR | quartil</t>
  </si>
  <si>
    <t>Pluralidade</t>
  </si>
  <si>
    <t>30% de mulheres na força de trabalho</t>
  </si>
  <si>
    <t>% de mulheres</t>
  </si>
  <si>
    <t>30% de mulheres em cargos de liderança</t>
  </si>
  <si>
    <t>% de mulheres liderança</t>
  </si>
  <si>
    <t>Notas:</t>
  </si>
  <si>
    <t>4 Run-of-mine (ROM): minério bruto, obtido diretamente da mina, sem sofrer nenhum tipo de beneficiamento</t>
  </si>
  <si>
    <t>Ambientais</t>
  </si>
  <si>
    <t>Mudança Climáticas</t>
  </si>
  <si>
    <t>Forma de Gestão
(3-3)</t>
  </si>
  <si>
    <t/>
  </si>
  <si>
    <t>Sociais</t>
  </si>
  <si>
    <t>Gestão Social</t>
  </si>
  <si>
    <t>Forma de Gestão</t>
  </si>
  <si>
    <t xml:space="preserve">Saúde, Segurança e Bem estar </t>
  </si>
  <si>
    <t>Indicador</t>
  </si>
  <si>
    <t>Título do Indicador</t>
  </si>
  <si>
    <t>Localização</t>
  </si>
  <si>
    <t>GRI 201-2</t>
  </si>
  <si>
    <t>Implicações financeiras e outros riscos e oportunidades</t>
  </si>
  <si>
    <t>GRI 302-1</t>
  </si>
  <si>
    <t>Consumo de energia dentro da organização</t>
  </si>
  <si>
    <t>GRI 302-2</t>
  </si>
  <si>
    <t>Consumo de energia fora da organização</t>
  </si>
  <si>
    <t>GRI 302-3</t>
  </si>
  <si>
    <t>Taxa de intensidade energética</t>
  </si>
  <si>
    <t>GRI 302-4</t>
  </si>
  <si>
    <t>Redução do consumo de energia</t>
  </si>
  <si>
    <t>GRI 303-1</t>
  </si>
  <si>
    <t>Interações com a água como um recurso compartilhado</t>
  </si>
  <si>
    <t>GRI 303-2</t>
  </si>
  <si>
    <t>Gestão de impactos relacionados ao descarte de água</t>
  </si>
  <si>
    <t>GRI 303-3</t>
  </si>
  <si>
    <t xml:space="preserve">Captação de água </t>
  </si>
  <si>
    <t>GRI 303-4</t>
  </si>
  <si>
    <t>Descarte de água</t>
  </si>
  <si>
    <t>GRI 303-5</t>
  </si>
  <si>
    <t xml:space="preserve">Consumo de água </t>
  </si>
  <si>
    <t>GRI 304-3</t>
  </si>
  <si>
    <t xml:space="preserve">Habitats protegidos ou restaurados </t>
  </si>
  <si>
    <t>GRI 305-1</t>
  </si>
  <si>
    <t>Emissões diretas (Escopo 1) de gases de efeito estufa (GEE)</t>
  </si>
  <si>
    <t>GRI 305-2</t>
  </si>
  <si>
    <t xml:space="preserve">Emissões indiretas (Escopo 2) de gases de efeito estufa (GEE) </t>
  </si>
  <si>
    <t>GRI 305-3</t>
  </si>
  <si>
    <t>Outras emissões indiretas (Escopo 3) de gases de efeito estufa (GEE)</t>
  </si>
  <si>
    <t>GRI 305-4</t>
  </si>
  <si>
    <t>Intensidade de emissões de gases de efeito estufa (GEE)</t>
  </si>
  <si>
    <t>GRI 305-5</t>
  </si>
  <si>
    <t>Redução de emissões de gases de efeito estufa (GEE)</t>
  </si>
  <si>
    <t>GRI 305-7</t>
  </si>
  <si>
    <t>Emissões de NOx, SOx e outras emissões atmosféricas significativas</t>
  </si>
  <si>
    <t>GRI 306-1</t>
  </si>
  <si>
    <t>Geração de resíduos e impactos significativos relacionados a resíduos</t>
  </si>
  <si>
    <t>GRI 306-2</t>
  </si>
  <si>
    <t>Gestão de impactos significativos relacionados a resíduos</t>
  </si>
  <si>
    <t>GRI 306-3</t>
  </si>
  <si>
    <t>Resíduos gerados</t>
  </si>
  <si>
    <t>GRI 306-4</t>
  </si>
  <si>
    <t>Resíduos não destinados para disposição final</t>
  </si>
  <si>
    <t>GRI 306-5</t>
  </si>
  <si>
    <t>Resíduos destinados para disposição final</t>
  </si>
  <si>
    <t>GRI 14.4.3</t>
  </si>
  <si>
    <t>Gestão de impactos na biodiversidade</t>
  </si>
  <si>
    <t>GRI 14.6.2</t>
  </si>
  <si>
    <t xml:space="preserve">Métodos de disposição de rejeitos utilizados </t>
  </si>
  <si>
    <t>GRI 14.6.3</t>
  </si>
  <si>
    <t>Estruturas de disposição de rejeitos da organização</t>
  </si>
  <si>
    <t>GRI 14.15.2</t>
  </si>
  <si>
    <t xml:space="preserve">Derramamentos significativos </t>
  </si>
  <si>
    <t>GRI 14.15.3</t>
  </si>
  <si>
    <t>Número de acidentes de seguranda de processo e seus impactos</t>
  </si>
  <si>
    <t>SASB EM-MM-110a.1</t>
  </si>
  <si>
    <t>Emissões globais brutas de escopo 1, porcentagem coberta pelos regulamentos de limitação de emissões</t>
  </si>
  <si>
    <t>SASB EM-MM-110a.2</t>
  </si>
  <si>
    <t xml:space="preserve">Discussão da estratégia de longo e curto prazo ou plano para gerenciar as emissões de Escopo 1, metas de redução de emissões e uma análise do desempenho em relação a essas metas </t>
  </si>
  <si>
    <t>SASB EM-MM-120a.1</t>
  </si>
  <si>
    <t xml:space="preserve">Emissões atmosféricas dos seguintes poluentes: (1) CO, (2) NOx (excluindo N2O), (3) SOx, (4) material particulado (PM10), (5) mercúrio (Hg), (6) chumbo (Pb), e (7) compostos orgânicos voláteis (COVs) </t>
  </si>
  <si>
    <t>SASB EM-MM-130a.1</t>
  </si>
  <si>
    <t xml:space="preserve">(1) energia total consumida, (2) porcentagem de eletricidade da rede, (3) porcentagem de energia renovável </t>
  </si>
  <si>
    <t>SASB EM-MM-140a.1</t>
  </si>
  <si>
    <t xml:space="preserve">(1) Total de água retirada, (2) total de água consumida, porcentagem de cada uma em regiões com Alto ou Extremamente Alto Estresse hídrico de linha de base </t>
  </si>
  <si>
    <t>SASB EM-MM-140a.2</t>
  </si>
  <si>
    <t xml:space="preserve">Número de incidentes de não conformidade associados com licenças, normas e regulamentos de qualidade da água </t>
  </si>
  <si>
    <t>SASB EM-MM-150a.4</t>
  </si>
  <si>
    <t>Peso total de resíduos não minerais gerados</t>
  </si>
  <si>
    <t>SASB EM-MM-150a.5</t>
  </si>
  <si>
    <t>Peso total de rejeitos produzidos</t>
  </si>
  <si>
    <t>SASB EM-MM-150a.6</t>
  </si>
  <si>
    <t>Peso total de estéril gerado</t>
  </si>
  <si>
    <t>SASB EM-MM-150a.7</t>
  </si>
  <si>
    <t>Peso total de resíduos perigosos gerados</t>
  </si>
  <si>
    <t>SASB EM-MM-150a.8</t>
  </si>
  <si>
    <t>Peso total de resíduos perigosos reciclados</t>
  </si>
  <si>
    <t>SASB EM-MM-150a.9</t>
  </si>
  <si>
    <t>Número de incidentes significativos associados a materiais perigosos e gestão de resíduos</t>
  </si>
  <si>
    <t>SASB EM-MM-150a.10</t>
  </si>
  <si>
    <t>Descrição das políticas e procedimentos de gerenciamento de resíduos e materiais perigosos para operações ativas e inativas</t>
  </si>
  <si>
    <t>SASB EM-MM-160a.1</t>
  </si>
  <si>
    <t>Descrição das políticas e práticas de gerenciamento ambiental para locais ativos</t>
  </si>
  <si>
    <t>SASB EM-MM-160a.2</t>
  </si>
  <si>
    <t>Porcentagem de locais de minas onde há drenagem ácida de rochas: (1) previsto ocorrer, (2) mitigado ativamente, e (3) em tratamento ou remediação</t>
  </si>
  <si>
    <t>SASB EM-MM-160a.3</t>
  </si>
  <si>
    <t xml:space="preserve">Porcentagem de (1) reservas provadas e (2) reservas prováveis em ou perto de locais com status de conservação protegido ou habitat de espécies ameaçadas </t>
  </si>
  <si>
    <t>SASB EM-MM-540a.1</t>
  </si>
  <si>
    <t>Tabela de inventário da instalação de armazenamento de rejeitos: (1) nome da instalação, (2) localização, (3) status de propriedade, (4) status operacional, (5) método de construção, (6) capacidade máxima de armazenamento permitida, (7) quantidade atual de rejeitos armazenados, (8) classificação de consequências, (9) data da revisão técnica independente mais recente, (10) descobertas materiais, (11) medidas de mitigação, (12) EPRP específico do local</t>
  </si>
  <si>
    <t>SASB EM-MM-540a.2</t>
  </si>
  <si>
    <t>Resumo dos sistemas de gerenciamento de rejeitos e estrutura de governança usada para monitorar e manter a estabilidade das instalações de armazenamento de rejeitos</t>
  </si>
  <si>
    <t>SASB EM-MM-540a.3</t>
  </si>
  <si>
    <t>Abordagem para o desenvolvimento de Planos de Preparação e Resposta a Emergências (EPRPs) para instalações de armazenamento de rejeitos</t>
  </si>
  <si>
    <t>GRI 201-2 (2016)</t>
  </si>
  <si>
    <r>
      <rPr>
        <b/>
        <sz val="10"/>
        <color rgb="FF555555"/>
        <rFont val="Verdana"/>
        <family val="2"/>
      </rPr>
      <t>Descrição:</t>
    </r>
    <r>
      <rPr>
        <sz val="10"/>
        <color rgb="FF555555"/>
        <rFont val="Verdana"/>
        <family val="2"/>
      </rPr>
      <t xml:space="preserve">  Implicações financeiras e outros riscos e oportunidades decorrentes de mudanças climáticas</t>
    </r>
  </si>
  <si>
    <t>i. descrição do risco e e oportunidade e sua classificação e ii. Descrição do impacto associado ao risco ou à oportunidade</t>
  </si>
  <si>
    <t>A Nexa enfrenta riscos climáticos classificados como físicos e de transição, ambos com potencial de impactar suas operações. Os riscos físicos incluem eventos climáticos extremos, como enchentes, deslizamentos de terra, incêndios florestais e mudanças nos padrões de chuva e temperatura, que podem comprometer a infraestrutura, interromper operações e reduzir a produtividade. Além disso, fenômenos como El Niño e La Niña têm historicamente causado impactos na região andina, onde a Nexa possui operações, podendo acarretar em dificuldades logísticas e perdas na cadeia de suprimentos. Já os riscos de transição estão relacionados a mudanças regulatórias e de mercado, como a adoção de políticas públicas para restrição de emissões, taxação de carbono e alterações nos padrões de demanda por metais. Esses fatores podem gerar custos adicionais e riscos reputacionais, caso a empresa não se adapte rapidamente às novas exigências ambientais e sociais. Por outro lado, a Nexa também identifica oportunidades relacionadas à transição climática, como o desenvolvimento de soluções de descarbonização, a ampliação do uso de combustíveis renováveis, o aumento da eficiência no uso de recursos e a possibilidade de geração de créditos de carbono, que podem não apenas reduzir impactos ambientais, mas também trazer benefícios financeiros e competitivos para a empresa.</t>
  </si>
  <si>
    <t xml:space="preserve">iii. Implicações financeiras  </t>
  </si>
  <si>
    <t>Os riscos climáticos podem gerar impactos financeiros significativos para a Nexa, especialmente antes da adoção de medidas mitigadoras. Eventos extremos podem causar danos à infraestrutura, interrupções na produção e custos adicionais com logística. Regulamentações ambientais mais rígidas, como a taxação de carbono, podem aumentar despesas e afetar a rentabilidade. No entanto, a transição para uma economia de baixo carbono também traz oportunidades financeiras, como a redução de custos operacionais com eficiência energética, o uso de fontes renováveis e a geração de créditos de carbono.</t>
  </si>
  <si>
    <t>iv. Métodos utilizados para gerencias riscos e oportunidades</t>
  </si>
  <si>
    <t xml:space="preserve">O gerenciamento dos riscos e oportunidades na Nexa é ralizado através de uma abordagem  baseada na ISO 31000 e no COSO ERM, com monitoramento e reavaliação anual dos riscos. A empresa implementa medidas como reforço da infraestrutura, planos de contingência e ações emergenciais para minimizar impactos físicos. </t>
  </si>
  <si>
    <t>GRI 302-1 (2016) / SASB EM-MM-130a.1</t>
  </si>
  <si>
    <r>
      <rPr>
        <b/>
        <sz val="10"/>
        <color rgb="FF555555"/>
        <rFont val="Verdana"/>
        <family val="2"/>
      </rPr>
      <t>Descrição:</t>
    </r>
    <r>
      <rPr>
        <sz val="10"/>
        <color rgb="FF555555"/>
        <rFont val="Verdana"/>
        <family val="2"/>
      </rPr>
      <t xml:space="preserve"> Consumo de energia dentro da organização</t>
    </r>
  </si>
  <si>
    <t>Ano</t>
  </si>
  <si>
    <t>Mineração</t>
  </si>
  <si>
    <t xml:space="preserve">Metalurgia </t>
  </si>
  <si>
    <t>Corporativos</t>
  </si>
  <si>
    <t>Renovável</t>
  </si>
  <si>
    <t>Não renovável</t>
  </si>
  <si>
    <t>Total</t>
  </si>
  <si>
    <t>Nota:</t>
  </si>
  <si>
    <t>GRI 302-2 (2016)</t>
  </si>
  <si>
    <r>
      <rPr>
        <b/>
        <sz val="10"/>
        <color rgb="FF555555"/>
        <rFont val="Verdana"/>
        <family val="2"/>
      </rPr>
      <t>Descrição:</t>
    </r>
    <r>
      <rPr>
        <sz val="10"/>
        <color rgb="FF555555"/>
        <rFont val="Verdana"/>
        <family val="2"/>
      </rPr>
      <t xml:space="preserve"> Consumo de energia fora da organização</t>
    </r>
  </si>
  <si>
    <r>
      <rPr>
        <b/>
        <sz val="10"/>
        <color rgb="FF555555"/>
        <rFont val="Verdana"/>
        <family val="2"/>
      </rPr>
      <t>Nota</t>
    </r>
    <r>
      <rPr>
        <sz val="10"/>
        <color rgb="FF555555"/>
        <rFont val="Verdana"/>
        <family val="2"/>
      </rPr>
      <t xml:space="preserve">: em 2022, alguns transportes marítimos eram alocados no corporativo. Além disso, como o levantamento do escopo 3 ainda estava em andamento, considerávamos viagens a negócio como material. Após o estudo do escopo 3 e ampliação do atendimento, passamos a descartar por não ser representativo dentro da companhia. </t>
    </r>
  </si>
  <si>
    <t>Consumo de energia</t>
  </si>
  <si>
    <t>Fonte de energia</t>
  </si>
  <si>
    <t>Eletricidade</t>
  </si>
  <si>
    <t>Óleo Diesel</t>
  </si>
  <si>
    <t>Gás Natural</t>
  </si>
  <si>
    <t>Carvão e coque</t>
  </si>
  <si>
    <t>Outros Óleos</t>
  </si>
  <si>
    <t>Comb. Renováveis</t>
  </si>
  <si>
    <t>Óleos de Navegação</t>
  </si>
  <si>
    <t>Outros Gases</t>
  </si>
  <si>
    <t>Outros Combustíveis Líquidos</t>
  </si>
  <si>
    <t>vínculo</t>
  </si>
  <si>
    <t>índice</t>
  </si>
  <si>
    <t xml:space="preserve">Matriz Energética </t>
  </si>
  <si>
    <t>Energia Elétrica Renovável</t>
  </si>
  <si>
    <t>Diesel</t>
  </si>
  <si>
    <t>Etanol</t>
  </si>
  <si>
    <t>Querosene</t>
  </si>
  <si>
    <t xml:space="preserve">Biomassa </t>
  </si>
  <si>
    <t>GLP</t>
  </si>
  <si>
    <t>Biodiesel</t>
  </si>
  <si>
    <t>Oleo combustivel</t>
  </si>
  <si>
    <t>Gasolina</t>
  </si>
  <si>
    <t>Gas natural</t>
  </si>
  <si>
    <t>Coque</t>
  </si>
  <si>
    <t>Oleo lubrificante</t>
  </si>
  <si>
    <t>Energia Elétrica Não Renovável</t>
  </si>
  <si>
    <t>GRI 302-3 (2016)</t>
  </si>
  <si>
    <r>
      <rPr>
        <b/>
        <sz val="10"/>
        <color rgb="FF555555"/>
        <rFont val="Verdana"/>
        <family val="2"/>
      </rPr>
      <t>Descrição:</t>
    </r>
    <r>
      <rPr>
        <sz val="10"/>
        <color rgb="FF555555"/>
        <rFont val="Verdana"/>
        <family val="2"/>
      </rPr>
      <t xml:space="preserve"> Taxa de intensidade energética</t>
    </r>
  </si>
  <si>
    <t xml:space="preserve">27,30 GJ/ toneladas de Zn e Ox de zinco vendido </t>
  </si>
  <si>
    <t xml:space="preserve">40, 17 GJ/ toneladas de Zn e Ox de zinco vendido </t>
  </si>
  <si>
    <t xml:space="preserve">32,45 GJ / toneladas de Zn metálico e Ox de Zinco disponível para venda </t>
  </si>
  <si>
    <t>GRI 302-4 (2016)</t>
  </si>
  <si>
    <r>
      <rPr>
        <b/>
        <sz val="10"/>
        <color rgb="FF555555"/>
        <rFont val="Verdana"/>
        <family val="2"/>
      </rPr>
      <t>Descrição:</t>
    </r>
    <r>
      <rPr>
        <sz val="10"/>
        <color rgb="FF555555"/>
        <rFont val="Verdana"/>
        <family val="2"/>
      </rPr>
      <t xml:space="preserve"> Redução do consumo de energia</t>
    </r>
  </si>
  <si>
    <t>4.928.313 GJ referente à paradas parciais em um forno em Juiz de Fora e desmobilização de Morro Agudo</t>
  </si>
  <si>
    <t>GRI 303-1 (2018)</t>
  </si>
  <si>
    <r>
      <rPr>
        <b/>
        <sz val="10"/>
        <color rgb="FF555555"/>
        <rFont val="Verdana"/>
        <family val="2"/>
      </rPr>
      <t>Descrição:</t>
    </r>
    <r>
      <rPr>
        <sz val="10"/>
        <color rgb="FF555555"/>
        <rFont val="Verdana"/>
        <family val="2"/>
      </rPr>
      <t xml:space="preserve"> Interações com a água como um recurso compartilhado</t>
    </r>
  </si>
  <si>
    <t xml:space="preserve">Resposta </t>
  </si>
  <si>
    <t>A água é um recurso essencial para as operações da organização, sendo utilizada em diversas etapas dos processos industriais e de mineração, incluindo beneficiamento mineral, hidrometalurgia do zinco, perfuração, umectação de vias, irrigação de jardins, consumo humano e lavagem de equipamentos. A captação ocorre de diferentes fontes hídricas superficiais e subterrâneas, como os rios São Francisco e Santa Catarina, o Ribeirão Espírito Santo, o Córrego Arrainha, e barragens como a Aroeira, no Brasil, e, no Peru, especificamente, retiramos água do mar em Cerro Lindo, evitando conflitos pela água em uma região de estresse hídrico.  Todas as captações são regulamentadas por outorgas dos órgãos ambientais competentes. Parte da água captada é tratada e direcionada ao consumo humano, enquanto a água bruta é amplamente utilizada em processos industriais.
Utilizamos sistemas de tratamento de efluentes, como estações de tratamento físico-químico, wetlands construídos, bacias de decantação e barragens. Esses sistemas têm como objetivo remover sólidos e precipitar metais pesados, garantindo que o descarte em corpos hídricos ocorra conforme a legislação vigente. O efluente sanitário também é tratado e, em alguns casos, reutilizado, como na irrigação de jardins.
Os impactos ambientais relacionados à água são monitorados continuamente por meio de estudos específicos, como EIAs, investigações de áreas contaminadas, geofísica e traçadores. Um dos principais impactos identificados está relacionado ao rebaixamento do lençol freático na unidade de Vazante, que tem provocado secamento de nascentes e redução da disponibilidade hídrica em trechos do rio Santa Catarina. Para tratar essas questões, a empresa firmou termo de compromisso com o Ministério Público e realiza estudos técnicos em parceria com o Instituto de Pesquisas Tecnológicas (IPT), com foco em compreender, mitigar e recuperar os danos ambientais.
A gestão da água é conduzida de forma criteriosa, com controle de captações e lançamentos, respeitando os limites estabelecidos em outorgas. Além disso, a organização mantém diálogo constante com órgãos ambientais, comunidades locais e instituições técnicas, promovendo também iniciativas de educação ambiental, como o projeto “Gente Cuidando das Águas”, que visa à conscientização e à proteção de nascentes. Embora não haja informações específicas sobre metas formais relacionadas à água, os compromissos firmados e as ações executadas indicam um direcionamento para o uso responsável e sustentável do recurso.</t>
  </si>
  <si>
    <t>GRI 303-2 (2018)</t>
  </si>
  <si>
    <r>
      <rPr>
        <b/>
        <sz val="10"/>
        <color rgb="FF555555"/>
        <rFont val="Verdana"/>
        <family val="2"/>
      </rPr>
      <t>Descrição:</t>
    </r>
    <r>
      <rPr>
        <sz val="10"/>
        <color rgb="FF555555"/>
        <rFont val="Verdana"/>
        <family val="2"/>
      </rPr>
      <t xml:space="preserve"> Gestão de impactos relacionados ao descarte de água</t>
    </r>
  </si>
  <si>
    <t>Todas as unidades operacionais seguem rigorosamente os limites legais para o lançamento de efluentes, conforme licenças ambientais e legislações locais e nacionais vigentes. A gestão dos impactos é feita por meio de estações de tratamento e monitoramentos regulares, assegurando que os efluentes atendam aos padrões estabelecidos antes do descarte.
No Brasil, são adotadas normas como a Resolução CONAMA nº 430/2011 e a DN COPAM/CERH nº 08/2022, sendo sempre considerado o limite mais restritivo. Os parâmetros como pH, Cd, Zn e Mn são monitorados interna e externamente. Unidades como Três Marias e Aripuanã possuem estações de tratamento e pontos de descarte licenciados, com corpos hídricos classificados como Classe 2.
Em Cerro Lindo (Peru), o lançamento segue os Limites Máximos Permissíveis do D.S. N° 010-2010-MINAM, com monitoramento mensal por laboratório externo. A água tratada é direcionada a uma poza artificial utilizada para irrigação, conforme autorizado pelas autoridades locais.
Nenhuma unidade realiza descarte sem requisitos legais definidos. Além disso, as operações consideram os perfis dos corpos hídricos receptores e atuam na mitigação de impactos, com iniciativas como a recuperação de nascentes e educação ambiental junto às comunidades.</t>
  </si>
  <si>
    <t>GRI 303-3 (2018) / SASB - EM-MM-140a.1</t>
  </si>
  <si>
    <r>
      <rPr>
        <b/>
        <sz val="10"/>
        <color rgb="FF555555"/>
        <rFont val="Verdana"/>
        <family val="2"/>
      </rPr>
      <t>Descrição:</t>
    </r>
    <r>
      <rPr>
        <sz val="10"/>
        <color rgb="FF555555"/>
        <rFont val="Verdana"/>
        <family val="2"/>
      </rPr>
      <t xml:space="preserve"> Captação de água </t>
    </r>
  </si>
  <si>
    <t>Fontes de Captação</t>
  </si>
  <si>
    <t>Metalurgia</t>
  </si>
  <si>
    <t>Volume (ML) &lt;= 1.000 mg/L (SDT)</t>
  </si>
  <si>
    <t>Volume (ML) &gt; 1.000 mg/L (SDT)</t>
  </si>
  <si>
    <t xml:space="preserve">Total (ML) </t>
  </si>
  <si>
    <t>Total (ML)</t>
  </si>
  <si>
    <t>Águas superficiais (Rios, córregos e lagos)</t>
  </si>
  <si>
    <t>Água subterrânea (Lençóis Freáticos, Poços e rebaixamento de mina)</t>
  </si>
  <si>
    <t>Água pluvial coletada e armazenada diretamente pela organização</t>
  </si>
  <si>
    <t>Água do Mar</t>
  </si>
  <si>
    <t>Água produzida (água contida em minérios e concentrados)</t>
  </si>
  <si>
    <t>Água de terceiro (fornecido por concessionárias e fornecedores)</t>
  </si>
  <si>
    <t>Total de água retirada e utilizada por fonte</t>
  </si>
  <si>
    <t>Aripuanã</t>
  </si>
  <si>
    <t>Atacocha</t>
  </si>
  <si>
    <t>Cajamarquilla</t>
  </si>
  <si>
    <t>Cerro Lindo</t>
  </si>
  <si>
    <t>El Porvenir</t>
  </si>
  <si>
    <t>Juiz de Fora</t>
  </si>
  <si>
    <t xml:space="preserve">Três Marias </t>
  </si>
  <si>
    <t>Notas Não há captação em áreas com escassez hídrica</t>
  </si>
  <si>
    <t>Vazante</t>
  </si>
  <si>
    <t>GRI 303-4 (2018)</t>
  </si>
  <si>
    <r>
      <rPr>
        <b/>
        <sz val="10"/>
        <color rgb="FF555555"/>
        <rFont val="Verdana"/>
        <family val="2"/>
      </rPr>
      <t>Descrição:</t>
    </r>
    <r>
      <rPr>
        <sz val="10"/>
        <color rgb="FF555555"/>
        <rFont val="Verdana"/>
        <family val="2"/>
      </rPr>
      <t xml:space="preserve"> Descarte de água</t>
    </r>
  </si>
  <si>
    <t>Segmentação do descarte por corpos hídricos</t>
  </si>
  <si>
    <t>Água subterrânea (infiltração no solo)</t>
  </si>
  <si>
    <t>Tratamento terceirizado (concessionárias, governamentais e outros)</t>
  </si>
  <si>
    <t>Total de água descartada em corpos hídricos</t>
  </si>
  <si>
    <t>GRI 303-5 (2018)</t>
  </si>
  <si>
    <r>
      <rPr>
        <b/>
        <sz val="10"/>
        <color rgb="FF555555"/>
        <rFont val="Verdana"/>
        <family val="2"/>
      </rPr>
      <t>Descrição:</t>
    </r>
    <r>
      <rPr>
        <sz val="10"/>
        <color rgb="FF555555"/>
        <rFont val="Verdana"/>
        <family val="2"/>
      </rPr>
      <t xml:space="preserve"> Consumo de água</t>
    </r>
  </si>
  <si>
    <t>9.840,94 ML consumidos em nossas operações</t>
  </si>
  <si>
    <t>14.763,17 ML consumidos</t>
  </si>
  <si>
    <t>GRI 305-1 (2016)  e  SASB EM-MM-110a.1</t>
  </si>
  <si>
    <r>
      <rPr>
        <b/>
        <sz val="10"/>
        <color rgb="FF555555"/>
        <rFont val="Verdana"/>
        <family val="2"/>
      </rPr>
      <t xml:space="preserve">Descrição GRI: </t>
    </r>
    <r>
      <rPr>
        <sz val="10"/>
        <color rgb="FF555555"/>
        <rFont val="Verdana"/>
        <family val="2"/>
      </rPr>
      <t>Emissões diretas (Escopo 1) de gases de efeito estufa (GEE)</t>
    </r>
  </si>
  <si>
    <r>
      <rPr>
        <b/>
        <sz val="10"/>
        <color rgb="FF555555"/>
        <rFont val="Verdana"/>
        <family val="2"/>
      </rPr>
      <t xml:space="preserve">Descrição SASB: </t>
    </r>
    <r>
      <rPr>
        <sz val="10"/>
        <color rgb="FF555555"/>
        <rFont val="Verdana"/>
        <family val="2"/>
      </rPr>
      <t>Emissões globais brutas de escopo 1, porcentagem coberta pelos regulamentos de limitação de emissões</t>
    </r>
  </si>
  <si>
    <t>Emissões diretas de GEE</t>
  </si>
  <si>
    <t>Emissões totais</t>
  </si>
  <si>
    <t>Emissões biogênicas</t>
  </si>
  <si>
    <t>Emissões por queimada¹</t>
  </si>
  <si>
    <t>Corporativo</t>
  </si>
  <si>
    <t>GRI 305-2 (2016)</t>
  </si>
  <si>
    <r>
      <rPr>
        <b/>
        <sz val="10"/>
        <color rgb="FF555555"/>
        <rFont val="Verdana"/>
        <family val="2"/>
      </rPr>
      <t xml:space="preserve">Descrição: </t>
    </r>
    <r>
      <rPr>
        <sz val="10"/>
        <color rgb="FF555555"/>
        <rFont val="Verdana"/>
        <family val="2"/>
      </rPr>
      <t>Emissões indiretas (Escopo 2) de gases de efeito estufa (GEE) 
provenientes da aquisição de energia</t>
    </r>
  </si>
  <si>
    <t>Emissões indiretas de GEE provenientes da aquisição de energia</t>
  </si>
  <si>
    <t>Location-based</t>
  </si>
  <si>
    <t>Market-based</t>
  </si>
  <si>
    <t>0,4 milhões de tCO2e</t>
  </si>
  <si>
    <t>GRI 305-3 (2016)</t>
  </si>
  <si>
    <r>
      <rPr>
        <b/>
        <sz val="10"/>
        <color rgb="FF555555"/>
        <rFont val="Verdana"/>
        <family val="2"/>
      </rPr>
      <t xml:space="preserve">Descrição: </t>
    </r>
    <r>
      <rPr>
        <sz val="10"/>
        <color rgb="FF555555"/>
        <rFont val="Verdana"/>
        <family val="2"/>
      </rPr>
      <t>Outras emissões indiretas (Escopo 3) de gases de efeito estufa (GEE)</t>
    </r>
  </si>
  <si>
    <t>Outras emissões indiretas de GEE</t>
  </si>
  <si>
    <r>
      <rPr>
        <b/>
        <sz val="9"/>
        <color rgb="FF555555"/>
        <rFont val="Verdana"/>
        <family val="2"/>
      </rPr>
      <t>Notas:</t>
    </r>
    <r>
      <rPr>
        <sz val="9"/>
        <color rgb="FF555555"/>
        <rFont val="Verdana"/>
        <family val="2"/>
      </rPr>
      <t xml:space="preserve"> Abordagem de consolidação com base em controle operacional.
A Norma adotada é o GHG Protocol Corporate Value Chain (Scope 3) Standard. O cálculo leva em consideração as categorias de 1 a 15, sendo a categoria mais representativa a 10 (Processamento de produtos vendidos). A contabilização dessas categorias iniciou-se em 2023, justificando o desvio entre os anos. </t>
    </r>
  </si>
  <si>
    <t>GRI 305-4 (2016)</t>
  </si>
  <si>
    <r>
      <rPr>
        <b/>
        <sz val="10"/>
        <color rgb="FF555555"/>
        <rFont val="Verdana"/>
        <family val="2"/>
      </rPr>
      <t xml:space="preserve">Descrição: </t>
    </r>
    <r>
      <rPr>
        <sz val="10"/>
        <color rgb="FF555555"/>
        <rFont val="Verdana"/>
        <family val="2"/>
      </rPr>
      <t>Intensidade de emissões de gases de efeito estufa (GEE)</t>
    </r>
  </si>
  <si>
    <r>
      <t>0.49 tCO</t>
    </r>
    <r>
      <rPr>
        <sz val="8"/>
        <color rgb="FF555555"/>
        <rFont val="Verdana"/>
        <family val="2"/>
      </rPr>
      <t xml:space="preserve">2e por toneladas de Zinco metálico e Óxido de Zinco disponível para venda </t>
    </r>
  </si>
  <si>
    <r>
      <t>0.44 tCO</t>
    </r>
    <r>
      <rPr>
        <sz val="8"/>
        <color rgb="FF555555"/>
        <rFont val="Verdana"/>
        <family val="2"/>
      </rPr>
      <t xml:space="preserve">2e por toneladas de Zinco metálico e Óxido de Zinco disponível para venda </t>
    </r>
  </si>
  <si>
    <r>
      <t>0.40 tCO</t>
    </r>
    <r>
      <rPr>
        <sz val="8"/>
        <color rgb="FF555555"/>
        <rFont val="Verdana"/>
        <family val="2"/>
      </rPr>
      <t xml:space="preserve">2e por toneladas de Zinco metálico e Óxido de Zinco disponível para venda </t>
    </r>
  </si>
  <si>
    <t>GRI 305-5 (2016)</t>
  </si>
  <si>
    <r>
      <rPr>
        <b/>
        <sz val="10"/>
        <color rgb="FF555555"/>
        <rFont val="Verdana"/>
        <family val="2"/>
      </rPr>
      <t xml:space="preserve">Descrição: </t>
    </r>
    <r>
      <rPr>
        <sz val="10"/>
        <color rgb="FF555555"/>
        <rFont val="Verdana"/>
        <family val="2"/>
      </rPr>
      <t>Redução de emissões de gases de efeito estufa (GEE)</t>
    </r>
  </si>
  <si>
    <t>aumento de 37.460.21 tCO2e</t>
  </si>
  <si>
    <t>redução de 21.814.47 tCO2e</t>
  </si>
  <si>
    <r>
      <rPr>
        <b/>
        <sz val="9"/>
        <color rgb="FF555555"/>
        <rFont val="Verdana"/>
        <family val="2"/>
      </rPr>
      <t>Notas:</t>
    </r>
    <r>
      <rPr>
        <sz val="9"/>
        <color rgb="FF555555"/>
        <rFont val="Verdana"/>
        <family val="2"/>
      </rPr>
      <t xml:space="preserve"> Não consideramos escopo 3 para requisitos de cálculo</t>
    </r>
  </si>
  <si>
    <t>GRI 305-7 (2016)  e  SASB EM-MM-120a.1</t>
  </si>
  <si>
    <r>
      <rPr>
        <b/>
        <sz val="10"/>
        <color rgb="FF555555"/>
        <rFont val="Verdana"/>
        <family val="2"/>
      </rPr>
      <t xml:space="preserve">Descrição GRI: </t>
    </r>
    <r>
      <rPr>
        <sz val="10"/>
        <color rgb="FF555555"/>
        <rFont val="Verdana"/>
        <family val="2"/>
      </rPr>
      <t>Emissões de NOX, SOX e outras emissões atmosféricas significativas</t>
    </r>
  </si>
  <si>
    <r>
      <rPr>
        <b/>
        <sz val="10"/>
        <color rgb="FF555555"/>
        <rFont val="Verdana"/>
        <family val="2"/>
      </rPr>
      <t xml:space="preserve">Descrição SASB: </t>
    </r>
    <r>
      <rPr>
        <sz val="10"/>
        <color rgb="FF555555"/>
        <rFont val="Verdana"/>
        <family val="2"/>
      </rPr>
      <t>Emissões atmosféricas dos seguintes poluentes: (1) CO, (2) NOx (excluindo N2O), (3) SOx, (4) material particulado (PM10), (5) mercúrio (Hg), (6) chumbo (Pb), e (7) compostos orgânicos voláteis (COVs)</t>
    </r>
  </si>
  <si>
    <t>Emissões atmosféricas</t>
  </si>
  <si>
    <t>NOx</t>
  </si>
  <si>
    <t>SOx</t>
  </si>
  <si>
    <t>Material Particulado</t>
  </si>
  <si>
    <t>Monóxido de Carbono</t>
  </si>
  <si>
    <t>GRI 306-1 (2020)</t>
  </si>
  <si>
    <r>
      <rPr>
        <b/>
        <sz val="10"/>
        <color rgb="FF555555"/>
        <rFont val="Verdana"/>
        <family val="2"/>
      </rPr>
      <t xml:space="preserve">Descrição: </t>
    </r>
    <r>
      <rPr>
        <sz val="10"/>
        <color rgb="FF555555"/>
        <rFont val="Verdana"/>
        <family val="2"/>
      </rPr>
      <t>Geração de resíduos e impactos significativos relacionados a resíduos</t>
    </r>
  </si>
  <si>
    <t>A gestão de resíduos nas unidades da Nexa Resources é conduzida de forma integrada e alinhada à legislação ambiental vigente, às melhores práticas do setor e aos princípios da economia circular. Cada unidade operacional possui procedimentos específicos para o gerenciamento de resíduos, como o Programa de Gestão Integrado de Resíduos Sólidos (PGRS), que orienta todas as etapas do processo – desde a segregação na fonte, classificação, armazenamento temporário e transporte, até a destinação final ambientalmente adequada. Na Unidade Vazante, os resíduos industriais são classificados por área geradora e controlados em documentos internos que garantem a rastreabilidade e o cumprimento dos requisitos legais. Os principais resíduos gerados são minero-metalúrgicos, como estéril e rejeitos, que são cuidadosamente monitorados através de sistemas como o SIGDEP e submetidos a avaliações de estabilidade e segurança com apoio de consultorias externas. A estrutura crítica de rejeitos, como a Barragem Aroeira, conta com planos de emergência (PAEBM), sistemas de alerta automatizados, auditorias regulares e engajamento com a comunidade local. Em outras unidades, há foco em ações de prevenção e valorização dos resíduos, com campanhas internas de conscientização, reciclagem, transformação de resíduos orgânicos em composto e destinação final com operadores licenciados. Os riscos associados ao transporte de produtos químicos, resíduos e concentrados também são mapeados e controlados, com planos de resposta a emergências documentados e auditados. A Nexa mantém seu compromisso com a melhoria contínua, buscando reduzir a geração de resíduos, ampliar a valorização e fortalecer os controles operacionais e preventivos em toda a cadeia de gestão</t>
  </si>
  <si>
    <t>GRI 306-2 (2020)</t>
  </si>
  <si>
    <r>
      <rPr>
        <b/>
        <sz val="10"/>
        <color rgb="FF555555"/>
        <rFont val="Verdana"/>
        <family val="2"/>
      </rPr>
      <t xml:space="preserve">Descrição: </t>
    </r>
    <r>
      <rPr>
        <sz val="10"/>
        <color rgb="FF555555"/>
        <rFont val="Verdana"/>
        <family val="2"/>
      </rPr>
      <t xml:space="preserve"> Gestão de impactos significativos relacionados a resíduos</t>
    </r>
  </si>
  <si>
    <t>A Nexa Resources adota uma abordagem estruturada e proativa na mitigação dos impactos associados aos resíduos gerados em suas operações, considerando os riscos reais e potenciais desde a geração até a destinação final. Cada unidade operacional possui procedimentos próprios de gestão, alinhados à legislação vigente, ao tipo de resíduo e ao contexto local.
Na Unidade Vazante, o Programa de Gestão Integrado de Resíduos Sólidos estabelece diretrizes claras para o gerenciamento de resíduos industriais, com foco no correto manuseio, segregação, classificação e destinação, visando minimizar os riscos à saúde e ao meio ambiente. Em Três Marias, a valorização de resíduos de menor geração e subprodutos sem rota tecnológica anterior contribuiu para o aumento da vida útil do Depósito de Rejeitos Murici (DRM) e agregou valor ambiental e econômico ao processo. Em Juiz de Fora, a unidade se destaca na reciclagem de zinco a partir de matérias-primas alternativas e na simbiose industrial, promovendo o reaproveitamento de resíduos e subprodutos como jarosita, cimento de cobre e lodo via processos internos.
Nas operações do Peru, as unidades de Cerro Lindo, Pasco e Cajamarquilla mantêm processos robustos de controle e rastreabilidade dos resíduos, com verificação documental diária, elaboração de certificados de disposição e valorização, além de atuação conjunta com empresas especializadas na gestão, transporte e destinação ambientalmente adequada. A gestão de resíduos perigosos valorizados e a transformação de resíduos orgânicos em composto reforçam o compromisso com a redução de impactos ambientais.</t>
  </si>
  <si>
    <t>GRI 306-3 (2020) / SASB - EM-MM-150a.4</t>
  </si>
  <si>
    <r>
      <rPr>
        <b/>
        <sz val="10"/>
        <color rgb="FF555555"/>
        <rFont val="Verdana"/>
        <family val="2"/>
      </rPr>
      <t xml:space="preserve">Descrição GRI: </t>
    </r>
    <r>
      <rPr>
        <sz val="10"/>
        <color rgb="FF555555"/>
        <rFont val="Verdana"/>
        <family val="2"/>
      </rPr>
      <t>Resíduos gerados</t>
    </r>
  </si>
  <si>
    <r>
      <rPr>
        <b/>
        <sz val="10"/>
        <color rgb="FF555555"/>
        <rFont val="Verdana"/>
        <family val="2"/>
      </rPr>
      <t xml:space="preserve">Descrição SASB: </t>
    </r>
    <r>
      <rPr>
        <sz val="10"/>
        <color rgb="FF555555"/>
        <rFont val="Verdana"/>
        <family val="2"/>
      </rPr>
      <t xml:space="preserve">Resíduos não minerais gerados </t>
    </r>
  </si>
  <si>
    <r>
      <t xml:space="preserve">Volume de Resíduos Gerados </t>
    </r>
    <r>
      <rPr>
        <sz val="11"/>
        <color theme="0"/>
        <rFont val="Verdana"/>
        <family val="2"/>
      </rPr>
      <t>( toneladas)</t>
    </r>
  </si>
  <si>
    <t>Perigosos</t>
  </si>
  <si>
    <t>Não Perigosos</t>
  </si>
  <si>
    <t>GRI 306-4 e GRI 306-5 (2020)</t>
  </si>
  <si>
    <r>
      <rPr>
        <b/>
        <sz val="10"/>
        <color rgb="FF555555"/>
        <rFont val="Verdana"/>
        <family val="2"/>
      </rPr>
      <t xml:space="preserve">Descrição GRI 306-4: </t>
    </r>
    <r>
      <rPr>
        <sz val="10"/>
        <color rgb="FF555555"/>
        <rFont val="Verdana"/>
        <family val="2"/>
      </rPr>
      <t>Resíduos não destinados para disposição final</t>
    </r>
  </si>
  <si>
    <r>
      <rPr>
        <b/>
        <sz val="10"/>
        <color rgb="FF555555"/>
        <rFont val="Verdana"/>
        <family val="2"/>
      </rPr>
      <t xml:space="preserve">Descrição GRI 306-5: </t>
    </r>
    <r>
      <rPr>
        <sz val="10"/>
        <color rgb="FF555555"/>
        <rFont val="Verdana"/>
        <family val="2"/>
      </rPr>
      <t>Resíduos destinados para disposição final</t>
    </r>
  </si>
  <si>
    <t>Disposição e destinação (toneladas)</t>
  </si>
  <si>
    <t>Recuperação / Reciclagem / Reuso</t>
  </si>
  <si>
    <t>Disposição final</t>
  </si>
  <si>
    <t xml:space="preserve">GRI - 14.4.3 </t>
  </si>
  <si>
    <r>
      <t xml:space="preserve">Descrição GRI 14 Mineração - 14.4.3 - </t>
    </r>
    <r>
      <rPr>
        <sz val="10"/>
        <color rgb="FF555555"/>
        <rFont val="Verdana"/>
        <family val="2"/>
      </rPr>
      <t>Gestão dos impactos na biodiversidade</t>
    </r>
  </si>
  <si>
    <t>A Nexa gerencia os impactos na biodiversidade ao longo de todo o ciclo de vida de seus empreendimentos por meio de seu Plano de Controle Ambiental (PCA), que contempla ações desde o planejamento até o fechamento das operações. Entre os programas destacados estão: recuperação de áreas degradadas, controle de emissões atmosféricas, gestão e monitoramento de recursos hídricos, controle de processos erosivos, gestão de resíduos sólidos, monitoramento da qualidade do ar, educação ambiental e gestão de emergências. Ações específicas também são adotadas, como a implantação de corredores ecológicos, reflorestamento com mudas nativas do Cerrado e operação de centros de monitoramento ambiental.
Mesmo em unidades que não possuem um Plano de Gestão da Biodiversidade formalizado, são implementadas medidas ambientais como tratamento de efluentes e contenção de incêndios florestais. Além disso, a Nexa executa compensações ambientais em conformidade com a legislação mineira (Lei nº 20.922/2013), incluindo a regularização fundiária e a doação de áreas para unidades de conservação. A Política de Gestão Integrada da empresa orienta a adoção de boas práticas e ações preventivas, considerando também os impactos diretos e indiretos.</t>
  </si>
  <si>
    <t>GRI - 14.6.2</t>
  </si>
  <si>
    <r>
      <t xml:space="preserve">Descrição GRI 14 Mineração - 14.6.2 - </t>
    </r>
    <r>
      <rPr>
        <sz val="10"/>
        <color rgb="FF555555"/>
        <rFont val="Verdana"/>
        <family val="2"/>
      </rPr>
      <t>Métodos de disposição de rejeitos</t>
    </r>
  </si>
  <si>
    <t>Na Nexa, temos três tipos distintos de disposição de rejeitos e resíduos: backfill, barragens e pilhas de rejeitos e resíduo. O backfill é o preenchimento de lavras com rejeito, inserido em vazios de minas subterrâneas com o objetivo de aumentar a estabilidade estrutural da mina, fornecer plataformas e melhorar a recuperação de minério. A disposição subterrânea de rejeitos em cavas de mineração ocorre quando o rejeito é considerado inerte, excluindo o risco de contaminação de águas ou solo. A disposição em pilhas, também conhecida como depósito de rejeitos filtrado ou desaguado, ocorre quando os rejeitos/resíduos em polpa passam por processos de filtragem, secagem e manuseio até atingirem níveis de umidade inferiores a 20%. Com a extração da água da polpa (mistura líquida com minério ou rejeito), o material sólido é armazenado ou conformado em pilhas, reduzindo o impacto ambiental. Barragens são estruturas construídas para fins de contenção, acumulação ou armazenamento, permanente ou temporário, de água, substâncias líquidas ou misturas de líquidos e sólidos, como rejeitos e resíduos.</t>
  </si>
  <si>
    <t>GRI - 14.6.3 /  SASB EM-MM-540a.1</t>
  </si>
  <si>
    <r>
      <rPr>
        <b/>
        <sz val="10"/>
        <color rgb="FF555555"/>
        <rFont val="Verdana"/>
        <family val="2"/>
      </rPr>
      <t>Descrição GRI 14 Mineração - 14.6.3-</t>
    </r>
    <r>
      <rPr>
        <sz val="10"/>
        <color rgb="FF555555"/>
        <rFont val="Verdana"/>
        <family val="2"/>
      </rPr>
      <t xml:space="preserve"> Estruturas de disposição de rejeitos</t>
    </r>
  </si>
  <si>
    <r>
      <rPr>
        <b/>
        <sz val="10"/>
        <color rgb="FF555555"/>
        <rFont val="Verdana"/>
        <family val="2"/>
      </rPr>
      <t xml:space="preserve">Descrição  SASB EM-MM-540a.1 - </t>
    </r>
    <r>
      <rPr>
        <sz val="10"/>
        <color rgb="FF555555"/>
        <rFont val="Verdana"/>
        <family val="2"/>
      </rPr>
      <t>Tabela de inventário da instalação de armazenamento de rejeitos</t>
    </r>
  </si>
  <si>
    <t>Barragem de Água</t>
  </si>
  <si>
    <t>Pilha de Rejeitos</t>
  </si>
  <si>
    <t>Barragem da Pedra</t>
  </si>
  <si>
    <t>Barragem dos Peixes</t>
  </si>
  <si>
    <t>Dique de Segurança</t>
  </si>
  <si>
    <t>Barragem Córrego da Lavagem</t>
  </si>
  <si>
    <t>Depósito de Murici - Módulo Central</t>
  </si>
  <si>
    <t>Depósito de Murici - Módulo Leste</t>
  </si>
  <si>
    <t>Depósito de Murici - Módulo Oeste I</t>
  </si>
  <si>
    <t>Depósito de Murici - Módulo Oeste II</t>
  </si>
  <si>
    <t>Pilha de Resíduos Industriais à Seco</t>
  </si>
  <si>
    <t>Pilha Garrote</t>
  </si>
  <si>
    <t>10.0705 / 59.50317</t>
  </si>
  <si>
    <t>224.640 / 8.887.492</t>
  </si>
  <si>
    <t>21°43'12,97" S / 43°28'41,41" W</t>
  </si>
  <si>
    <t>21°42'12,67" S / 43°28'56,92" W</t>
  </si>
  <si>
    <t>18°11'11,91" S / 45°14'44,07" W</t>
  </si>
  <si>
    <t>18°10'40,77" S / 45°11'45,34" W</t>
  </si>
  <si>
    <t>18°10'30,46" S / 45°12'28,81" W</t>
  </si>
  <si>
    <t>18°10'35,22" S / 45°12'12,83" W</t>
  </si>
  <si>
    <t>18°10'24,35" S / 45°12'43,23" W</t>
  </si>
  <si>
    <t>18°10'12,39" S / 45°12'30,22" W</t>
  </si>
  <si>
    <t>Estrutura Futura</t>
  </si>
  <si>
    <t>17°57'45,77" S / 46°50'4,47" W</t>
  </si>
  <si>
    <t>Estrutura Societária</t>
  </si>
  <si>
    <t>NEXA</t>
  </si>
  <si>
    <t xml:space="preserve">Operação </t>
  </si>
  <si>
    <t>sim</t>
  </si>
  <si>
    <t>não</t>
  </si>
  <si>
    <t>Estrutura e método de construção;</t>
  </si>
  <si>
    <t>Barragem de água/ Etapa única</t>
  </si>
  <si>
    <t>Pilha de rejeito/ empilhamento</t>
  </si>
  <si>
    <t>Barragem/ Linha de centro</t>
  </si>
  <si>
    <t>Barragem / Linha de centro</t>
  </si>
  <si>
    <t>Barragem / Etapa única</t>
  </si>
  <si>
    <t>Barragem / Jusante</t>
  </si>
  <si>
    <t>Pilha / Empilhamento</t>
  </si>
  <si>
    <t>pilha/ Empilhamento</t>
  </si>
  <si>
    <t xml:space="preserve">Status </t>
  </si>
  <si>
    <t>ativa</t>
  </si>
  <si>
    <t>inativa</t>
  </si>
  <si>
    <t>Capacidade máxima de armazenamento permitida e o peso total dos rejeitos armazenados (ton)</t>
  </si>
  <si>
    <t>1.300.000 / 1.300.000</t>
  </si>
  <si>
    <t>4.670.000,00 / 1.234.836,19</t>
  </si>
  <si>
    <t>3.340.000,00 / 2.946.986,75</t>
  </si>
  <si>
    <t>1.047.814 / 1.047.814</t>
  </si>
  <si>
    <t>1.180.288,99 / 1.180.288,99</t>
  </si>
  <si>
    <t>6.800.000 / 6.800.000</t>
  </si>
  <si>
    <t>4.048.581,29 / 3.978.896,70</t>
  </si>
  <si>
    <t>3.666.000 / 3.666.000</t>
  </si>
  <si>
    <t>4.094.247,00 / 3.730.720,72</t>
  </si>
  <si>
    <t>5.400.000,00 / 2.235.768,65</t>
  </si>
  <si>
    <t>8.743.188,63 / 2.320.651,70</t>
  </si>
  <si>
    <t>Classificação de Consequências de acordo com o Requisito 4.1 do GISTM;</t>
  </si>
  <si>
    <t>baixa</t>
  </si>
  <si>
    <t>alta</t>
  </si>
  <si>
    <t>extrema</t>
  </si>
  <si>
    <t>Muito Alta</t>
  </si>
  <si>
    <t>Alta</t>
  </si>
  <si>
    <t xml:space="preserve">Frequência das avaliações de risco </t>
  </si>
  <si>
    <t>Data e os achados materiais da revisão técnica independente mais recente, incluindo a implementação de medidas de mitigação e a data da próxima revisão.</t>
  </si>
  <si>
    <t>GRI - 14.8.6</t>
  </si>
  <si>
    <r>
      <rPr>
        <b/>
        <sz val="10"/>
        <color rgb="FF555555"/>
        <rFont val="Verdana"/>
        <family val="2"/>
      </rPr>
      <t xml:space="preserve">Descrição: </t>
    </r>
    <r>
      <rPr>
        <sz val="10"/>
        <color rgb="FF555555"/>
        <rFont val="Verdana"/>
        <family val="2"/>
      </rPr>
      <t>Número e percentual de operações com planos para o encerramento das atividades.</t>
    </r>
  </si>
  <si>
    <t>Total da terra afetada e ainda não reabilitada</t>
  </si>
  <si>
    <t>Total da terra afetada e reabilitada (inclusive reabilitada de forma progressiva, se aplicável)</t>
  </si>
  <si>
    <t>GRI - 14.8.7</t>
  </si>
  <si>
    <r>
      <t xml:space="preserve">Descrição GRI 14 Mineração - 14.8.7 - </t>
    </r>
    <r>
      <rPr>
        <sz val="10"/>
        <color rgb="FF555555"/>
        <rFont val="Verdana"/>
        <family val="2"/>
      </rPr>
      <t>Estimativa de vida útil da mina (LOM)</t>
    </r>
  </si>
  <si>
    <t xml:space="preserve">Ano Estimado </t>
  </si>
  <si>
    <r>
      <t xml:space="preserve">Nota: </t>
    </r>
    <r>
      <rPr>
        <sz val="10"/>
        <color rgb="FF555555"/>
        <rFont val="Verdana"/>
        <family val="2"/>
      </rPr>
      <t>Informaçao aplicável apenas para Mineração. Não aplicável para as unidades de Metalurgia</t>
    </r>
  </si>
  <si>
    <t>GRI - 14.15.2 / GRI 14.15.3</t>
  </si>
  <si>
    <r>
      <t xml:space="preserve">Descrição GRI 14 Mineração - 14.15.2 - </t>
    </r>
    <r>
      <rPr>
        <sz val="10"/>
        <color rgb="FF555555"/>
        <rFont val="Verdana"/>
        <family val="2"/>
      </rPr>
      <t xml:space="preserve">Derramamentos Significativos </t>
    </r>
  </si>
  <si>
    <r>
      <t xml:space="preserve">Descrição GRI 14 Mineração - 14.15.3 - </t>
    </r>
    <r>
      <rPr>
        <sz val="10"/>
        <color rgb="FF555555"/>
        <rFont val="Verdana"/>
        <family val="2"/>
      </rPr>
      <t>Acidentes de Processo</t>
    </r>
  </si>
  <si>
    <t>Acidentes de Processo</t>
  </si>
  <si>
    <t xml:space="preserve">Breve Descrição </t>
  </si>
  <si>
    <t>Acidentes com Derramamento</t>
  </si>
  <si>
    <t>Volume Derramado (toneladas)</t>
  </si>
  <si>
    <t xml:space="preserve">No ano de 2024, foram registrados 12 acidentes ambientais, dos quais seis apresentaram maior relevância em termos de impacto real ou potencial ao meio ambiente e/ou foram reportados aos órgãos competentes. Abaixo, seguem os principais:
Carreamento de Rejeito (Registro 2024/02): Ocorrido em função de instabilidades associadas à pilha de rejeito, com deslocamento de material até a wetland 301 e, posteriormente, ao córrego sem denominação. Foram removidas mais de 10.100 toneladas de rejeito e material orgânico. Parte do material atingiu a barragem, e o plano de limpeza segue em avaliação.
Incêndio na Planta (05/2024): Incêndio no sistema de ciclonagem do moinho de bolas, causado por atividade de solda externa. Gerou interrupção operacional, danos patrimoniais e emissão de poluentes atmosféricos. A brigada controlou o incêndio e foram adotadas medidas preventivas, como revisão de procedimentos para trabalhos a quente.
Emergência por Chuvas (02/2024): Precipitações intensas provocaram a ativação de cursos d’água e erosões em áreas da unidade. O plano de contingência foi acionado. Não foram identificados impactos significativos sobre recursos hídricos, ar ou biodiversidade; houve apenas erosão localizada do solo.
Fuga de Água Potável (09/2024): Vazamento em tubulação próxima à quebrada Topará resultou na formação de sedimento branco. As ações de resposta incluíram reparo da tubulação, limpeza manual do curso d’água e monitoramento da qualidade da água por laboratório acreditado.
Derramamento de Concentrado (11/2024): Um veículo de transporte de concentrado tombou parcialmente, derramando material úmido na lateral da via de acesso. A área foi imediatamente isolada, limpa e está sob monitoramento de solo, com laudos laboratoriais previstos para dezembro.
Incêndio Florestal: Evento ocorrido em área sob influência da operação, comunicado aos órgãos ambientais conforme exigência legal. Ações de contenção foram realizadas por equipes de emergência e apoio externo, e a área segue monitorada.
</t>
  </si>
  <si>
    <r>
      <t xml:space="preserve">Nota: </t>
    </r>
    <r>
      <rPr>
        <sz val="10"/>
        <color rgb="FF555555"/>
        <rFont val="Verdana"/>
        <family val="2"/>
      </rPr>
      <t>Consideramos, para relato, os incidentes críticos. Todos os incidentes relatados também foram relatados para o órgão responsável</t>
    </r>
  </si>
  <si>
    <t>SASB - EM-MM-110a.2</t>
  </si>
  <si>
    <r>
      <rPr>
        <b/>
        <sz val="10"/>
        <color rgb="FF555555"/>
        <rFont val="Verdana"/>
        <family val="2"/>
      </rPr>
      <t xml:space="preserve">Descrição: </t>
    </r>
    <r>
      <rPr>
        <sz val="10"/>
        <color rgb="FF555555"/>
        <rFont val="Verdana"/>
        <family val="2"/>
      </rPr>
      <t>Discussão da estratégia de longo e curto prazo ou plano para gerenciar as emissões de Escopo 1, metas de redução de emissões e uma análise do desempenho em relação a essas metas</t>
    </r>
  </si>
  <si>
    <t>A Nexa possui uma estratégia consolidada para a gestão das emissões de GEE. A empresa estabeleceu metas públicas e progressivas de redução: cortar em 20% as emissões absolutas até 2030 (com base no inventário de 2020), alcançar a neutralidade em 2040 e atingir emissões líquidas zero (net zero) até 2050, conforme diretrizes da Science Based Targets initiative (SBTi 2021). Essas metas são suportadas por um plano de descarbonização que contempla projetos em diferentes níveis de maturidade, com foco principal em ganhos de eficiência energética e substituição de tecnologias por soluções de menor impacto ambiental — com ênfase especial nas unidades metalúrgicas, onde as emissões são mais significativas. Em nosso relatório, apresentamos as iniciativas de inovação que auxiliam na obtenção da meta.</t>
  </si>
  <si>
    <t>SASB - EM-MM-140a.2</t>
  </si>
  <si>
    <r>
      <rPr>
        <b/>
        <sz val="10"/>
        <color rgb="FF555555"/>
        <rFont val="Verdana"/>
        <family val="2"/>
      </rPr>
      <t xml:space="preserve">Descrição: </t>
    </r>
    <r>
      <rPr>
        <sz val="10"/>
        <color rgb="FF555555"/>
        <rFont val="Verdana"/>
        <family val="2"/>
      </rPr>
      <t>Número de incidentes de não conformidade associados com licenças, normas e regulamentos de qualidade da água</t>
    </r>
  </si>
  <si>
    <t>SASB - EM-MM-150a.5 /  SASB - EM-MM-150a.6 / SASB - EM-MM-150a.7 / SASB - EM-MM-150a.8</t>
  </si>
  <si>
    <r>
      <rPr>
        <b/>
        <sz val="10"/>
        <color rgb="FF555555"/>
        <rFont val="Verdana"/>
        <family val="2"/>
      </rPr>
      <t xml:space="preserve">Descrição SASB 150a.5 : </t>
    </r>
    <r>
      <rPr>
        <sz val="10"/>
        <color rgb="FF555555"/>
        <rFont val="Verdana"/>
        <family val="2"/>
      </rPr>
      <t>Peso total de rejeitos produzidos</t>
    </r>
  </si>
  <si>
    <r>
      <rPr>
        <b/>
        <sz val="10"/>
        <color rgb="FF555555"/>
        <rFont val="Verdana"/>
        <family val="2"/>
      </rPr>
      <t xml:space="preserve">Descrição SASB 150a.6: </t>
    </r>
    <r>
      <rPr>
        <sz val="10"/>
        <color rgb="FF555555"/>
        <rFont val="Verdana"/>
        <family val="2"/>
      </rPr>
      <t>Peso total de estéril gerado</t>
    </r>
  </si>
  <si>
    <r>
      <rPr>
        <b/>
        <sz val="10"/>
        <color rgb="FF555555"/>
        <rFont val="Verdana"/>
        <family val="2"/>
      </rPr>
      <t xml:space="preserve">Descrição SASB 150a.7: </t>
    </r>
    <r>
      <rPr>
        <sz val="10"/>
        <color rgb="FF555555"/>
        <rFont val="Verdana"/>
        <family val="2"/>
      </rPr>
      <t>Peso total de resíduos perigosos gerados</t>
    </r>
  </si>
  <si>
    <r>
      <rPr>
        <b/>
        <sz val="10"/>
        <color rgb="FF555555"/>
        <rFont val="Verdana"/>
        <family val="2"/>
      </rPr>
      <t xml:space="preserve">Descrição SASB 150a.8: </t>
    </r>
    <r>
      <rPr>
        <sz val="10"/>
        <color rgb="FF555555"/>
        <rFont val="Verdana"/>
        <family val="2"/>
      </rPr>
      <t>Peso total de resíduos perigosos reciclados</t>
    </r>
  </si>
  <si>
    <t>Resíduos Minero-Metalurgicos</t>
  </si>
  <si>
    <t>Quantidade de resíduos mínero-metalúrgicos perigosos (Estéril)</t>
  </si>
  <si>
    <t>Quantidade de resíduos mínero-metalúrgicos perigosos (Rejeito)</t>
  </si>
  <si>
    <r>
      <t>SASB EM-MM-150a.8:</t>
    </r>
    <r>
      <rPr>
        <b/>
        <sz val="10"/>
        <color theme="0"/>
        <rFont val="Calibri"/>
        <family val="2"/>
      </rPr>
      <t xml:space="preserve"> Quantidade de resíduos mínero-metalúrgicos perigosos que foram reciclados, reutilizados ou remanufaturados (Estéril)</t>
    </r>
  </si>
  <si>
    <t>Quantidade de resíduos mínero-metalúrgicos não perigosos (Estéril)</t>
  </si>
  <si>
    <r>
      <t>SASB EM-MM-150a.8:</t>
    </r>
    <r>
      <rPr>
        <b/>
        <sz val="10"/>
        <color theme="0"/>
        <rFont val="Calibri"/>
        <family val="2"/>
      </rPr>
      <t xml:space="preserve"> Quantidade de resíduos mínero-metalúrgicos perigosos que foram reciclados, reutilizados ou remanufaturados (Rejeito)</t>
    </r>
  </si>
  <si>
    <t>Quantidade de resíduos mínero-metalúrgicos não perigosos (Rejeito)</t>
  </si>
  <si>
    <t>Quantidade total de resíduos mínero-metalúrgicos perigosos</t>
  </si>
  <si>
    <r>
      <t>SASB EM-MM-150a.8:</t>
    </r>
    <r>
      <rPr>
        <b/>
        <sz val="10"/>
        <color theme="0"/>
        <rFont val="Calibri"/>
        <family val="2"/>
      </rPr>
      <t xml:space="preserve"> Quantidade de resíduos mínero-metalúrgicos não perigosos que foram reciclados, reutilizados ou remanufaturados (Estéril)</t>
    </r>
  </si>
  <si>
    <r>
      <t>SASB EM-MM-150a.8:</t>
    </r>
    <r>
      <rPr>
        <b/>
        <sz val="10"/>
        <color theme="0"/>
        <rFont val="Calibri"/>
        <family val="2"/>
      </rPr>
      <t xml:space="preserve"> Quantidade de resíduos mínero-metalúrgicos não perigosos que foram reciclados, reutilizados ou remanufaturados (Rejeito)</t>
    </r>
  </si>
  <si>
    <t>Quantidade total de resíduos mínero-metalúrgicos não perigosos</t>
  </si>
  <si>
    <t xml:space="preserve">Quantidade total de resíduos mínero-metalúrgicos </t>
  </si>
  <si>
    <t>Quantidade total de resíduos mínero-metalúrgicos reciclados (Rejeito)</t>
  </si>
  <si>
    <t>SASB - EM-MM-150a.9</t>
  </si>
  <si>
    <r>
      <rPr>
        <b/>
        <sz val="10"/>
        <color rgb="FF555555"/>
        <rFont val="Verdana"/>
        <family val="2"/>
      </rPr>
      <t xml:space="preserve">Descrição: </t>
    </r>
    <r>
      <rPr>
        <sz val="10"/>
        <color rgb="FF555555"/>
        <rFont val="Verdana"/>
        <family val="2"/>
      </rPr>
      <t>Número de incidentes significativos associados a materiais perigosos e gestão de resíduos</t>
    </r>
  </si>
  <si>
    <t xml:space="preserve">Não houve incidentes relacionados à gestão de resíduos e a materiais perigosos </t>
  </si>
  <si>
    <t>SASB - EM-MM-150a.10</t>
  </si>
  <si>
    <r>
      <rPr>
        <b/>
        <sz val="10"/>
        <color rgb="FF555555"/>
        <rFont val="Verdana"/>
        <family val="2"/>
      </rPr>
      <t xml:space="preserve">Descrição: </t>
    </r>
    <r>
      <rPr>
        <sz val="10"/>
        <color rgb="FF555555"/>
        <rFont val="Verdana"/>
        <family val="2"/>
      </rPr>
      <t>Descrição de políticas e procedimentos de gestão de resíduos e materiais perigosos para operações ativas e inativas</t>
    </r>
  </si>
  <si>
    <t xml:space="preserve">A Nexa adota políticas e procedimentos robustos para a gestão de resíduos e materiais perigosos em todas as suas operações, ativas ou inativas. Nossa abordagem está fundamentada na Política de Gestão de Barragens, que excede os requisitos legais e incorpora práticas atualizadas para garantir a segurança estrutural e ambiental das estruturas de disposição de rejeitos.
Buscamos constantemente reduzir a geração de resíduos por meio de melhorias operacionais e adoção de soluções de economia circular, que incluem a transformação de rejeitos em novos produtos e a busca por alternativas à disposição convencional. Em 2024, cerca de 25,3% dos rejeitos e resíduos gerados no Brasil e no Peru foram dispostos em barragens, com rígido controle e monitoramento técnico.
A gestão segura é apoiada pelo Sistema de Gestão de Barragens (SIGBAR), que inclui inspeções regulares, monitoramento geotécnico e uso de sistemas informatizados. Além disso, estamos implementando o Padrão Global da Indústria para Gestão de Rejeitos (GISTM), reforçando nosso compromisso com a integridade das estruturas, mesmo após o encerramento das operações. </t>
  </si>
  <si>
    <t xml:space="preserve">Nota: </t>
  </si>
  <si>
    <t xml:space="preserve">Saiba mais no link. </t>
  </si>
  <si>
    <t>SASB - EM-MM-160a.1</t>
  </si>
  <si>
    <r>
      <rPr>
        <b/>
        <sz val="10"/>
        <color rgb="FF555555"/>
        <rFont val="Verdana"/>
        <family val="2"/>
      </rPr>
      <t xml:space="preserve">Descrição: </t>
    </r>
    <r>
      <rPr>
        <sz val="10"/>
        <color rgb="FF555555"/>
        <rFont val="Verdana"/>
        <family val="2"/>
      </rPr>
      <t>Descrição das políticas e práticas de gerenciamento ambiental para locais ativos</t>
    </r>
  </si>
  <si>
    <t>A Nexa adota um Sistema de Gestão Integrado que norteia suas operações em relação à qualidade, gestão ambiental, saúde e segurança do trabalho, e responsabilidade social. Esse sistema está alinhado às legislações e normas ambientais aplicáveis às diferentes localidades onde a companhia atua. O modelo de gestão é baseado na metodologia PDCA (Plan, Do, Check, Act), promovendo melhoria contínua por meio do estabelecimento de objetivos e metas ambientais, gestão de riscos e conformidade, gestão de barragens, auditorias (internas e externas), além do uso de ferramentas como a plataforma Siclope, indicadores ambientais periódicos e iniciativas de cultura organizacional voltadas à frente ambiental.
Todas as unidades operacionais da Nexa possuem Planos de Gestão Ambiental ativos, contemplando 100% das operações. O licenciamento ambiental de atividades segue rigorosamente o processo legal vigente, incluindo a elaboração e análise de estudos ambientais, diagnóstico da área de intervenção, identificação de impactos, e apresentação de medidas de controle por meio de um Plano de Controle Ambiental (PCA).</t>
  </si>
  <si>
    <t>SASB - EM-MM-160a.2</t>
  </si>
  <si>
    <r>
      <rPr>
        <b/>
        <sz val="10"/>
        <color rgb="FF555555"/>
        <rFont val="Verdana"/>
        <family val="2"/>
      </rPr>
      <t xml:space="preserve">Descrição: </t>
    </r>
    <r>
      <rPr>
        <sz val="10"/>
        <color rgb="FF555555"/>
        <rFont val="Verdana"/>
        <family val="2"/>
      </rPr>
      <t>Porcentagem de locais de minas onde há drenagem ácida de rochas: (1) previsto ocorrer, (2) mitigado ativamente, e (3) em tratamento ou remediação</t>
    </r>
  </si>
  <si>
    <t>Prevista para ocorrer</t>
  </si>
  <si>
    <t>Ativamento Mitigada</t>
  </si>
  <si>
    <t>Em tratamento ou Remediação</t>
  </si>
  <si>
    <t xml:space="preserve">SASB - EM-MM-160a.3 </t>
  </si>
  <si>
    <r>
      <rPr>
        <b/>
        <sz val="10"/>
        <color rgb="FF555555"/>
        <rFont val="Verdana"/>
        <family val="2"/>
      </rPr>
      <t xml:space="preserve">Descrição: </t>
    </r>
    <r>
      <rPr>
        <sz val="10"/>
        <color rgb="FF555555"/>
        <rFont val="Verdana"/>
        <family val="2"/>
      </rPr>
      <t xml:space="preserve">Porcentagem de (1) reservas provadas e (2) reservas prováveis em ou perto de locais com status de conservação protegido ou habitat de espécies ameaçadas </t>
    </r>
  </si>
  <si>
    <t>Total (milhões t)</t>
  </si>
  <si>
    <t>Zinco 
(%)</t>
  </si>
  <si>
    <t>Cobre 
(%)</t>
  </si>
  <si>
    <t>Prata 
(g/t)</t>
  </si>
  <si>
    <t>Chumbo 
(%)</t>
  </si>
  <si>
    <t>Ouro 
(g/t)</t>
  </si>
  <si>
    <t>Molibdênio 
(%)</t>
  </si>
  <si>
    <t>Zinco 
(mil t)</t>
  </si>
  <si>
    <t>Cobre 
(mil t)</t>
  </si>
  <si>
    <t>Prata 
(mil oz)</t>
  </si>
  <si>
    <t>Chumbo 
(mil t)</t>
  </si>
  <si>
    <t>Ouro 
(mil oz)</t>
  </si>
  <si>
    <t>Molibdênio 
(mil t)</t>
  </si>
  <si>
    <t>Provada</t>
  </si>
  <si>
    <t>Provada em áreas de conservação de espécies em extinção</t>
  </si>
  <si>
    <t>Provada em áreas de conflitos</t>
  </si>
  <si>
    <t>Provada em áreas indígenas</t>
  </si>
  <si>
    <t>Provável</t>
  </si>
  <si>
    <t>Medido</t>
  </si>
  <si>
    <t>Medido em áreas de conservação de espécies em extinção</t>
  </si>
  <si>
    <t>Medido em áreas de conflitos</t>
  </si>
  <si>
    <t>Medido em áreas indígenas</t>
  </si>
  <si>
    <t>Indicados</t>
  </si>
  <si>
    <t>Indicados em áreas de conservação de espécies em extinção</t>
  </si>
  <si>
    <t>Indicados em áreas de conflitos</t>
  </si>
  <si>
    <t>Indicados em áreas indígenas</t>
  </si>
  <si>
    <t xml:space="preserve">Inferidos </t>
  </si>
  <si>
    <t>Inferidos em áreas de conservação de espécies em extinção</t>
  </si>
  <si>
    <t>Inferidos em áreas de conflitos</t>
  </si>
  <si>
    <t>Inferidos em áreas indígenas</t>
  </si>
  <si>
    <t>SASB - EM-MM-540a.2</t>
  </si>
  <si>
    <r>
      <rPr>
        <b/>
        <sz val="10"/>
        <color rgb="FF555555"/>
        <rFont val="Verdana"/>
        <family val="2"/>
      </rPr>
      <t>Descrição:</t>
    </r>
    <r>
      <rPr>
        <sz val="10"/>
        <color rgb="FF555555"/>
        <rFont val="Verdana"/>
        <family val="2"/>
      </rPr>
      <t xml:space="preserve"> Resumo dos sistemas de gestão de rejeitos e estrutura de governança usados para monitorar e manter a estabilidade das instalações de armazenamento de rejeitos</t>
    </r>
  </si>
  <si>
    <t>Nossa política de gestão de barragens e pilhas de rejeitos e resíduos adota métodos e tecnologias que garantem a estabilidade das estruturas, refletindo nosso compromisso com a segurança, além das exigências legais inerentes de cada País (Brasil e Peru). Investimos em estudos para alternativas ao modelo atual de disposição de rejeitos e resíduos, aplicando as diretrizes da International Commission on Large Dams (Comissão Internacional de Grandes Barragens - ICMM) no controle e monitoramento de nossas 40 estruturas, sendo 22 no Brasil (1 de água) e 18 no Peru.
Implementamos também Regras de Ouro para a Gestão de Barragens e Pilhas de Rejeitos e Resíduos, de cumprimento obrigatório em todas as operações. Nosso foco inclui reduzir a geração de rejeitos minerometalúrgicos em alinhamento com a legislação local e gerir da melhor forma possível sua disposição final, com foco de garantir transparência e segurança para todas as operações e comunidades envolvidas.
Por meio da economia circular, buscamos soluções para transformar resíduos em novos produtos para outros segmentos. Além disso, seguimos requisitos regulamentares, como a Política Nacional de Resíduos Sólidos (PNRS), no Brasil, que estabelece as responsabilidades da empresa nesse tema.</t>
  </si>
  <si>
    <t>SASB - EM-MM-540a.3</t>
  </si>
  <si>
    <r>
      <rPr>
        <b/>
        <sz val="10"/>
        <color rgb="FF555555"/>
        <rFont val="Verdana"/>
        <family val="2"/>
      </rPr>
      <t>Descrição:</t>
    </r>
    <r>
      <rPr>
        <sz val="10"/>
        <color rgb="FF555555"/>
        <rFont val="Verdana"/>
        <family val="2"/>
      </rPr>
      <t xml:space="preserve"> Abordagem para o desenvolvimento de Planos de Preparação e Resposta a Emergências (EPRPs) para instalações de armazenamento de rejeitos</t>
    </r>
  </si>
  <si>
    <t>As barragens possuem o Plano de Ação de Emergência (PAE) ou o Plano de Ação de Emergência para Barragens de Mineração (PAEBM), que é um documento técnico com procedimentos específicos para identificar e classificar situações de risco para a integridade das barragens. Com base nesses procedimentos, são estabelecidas ações necessárias para gerenciar emergências e iniciar o fluxo de comunicação com os diversos agentes envolvidos. O objetivo do PAE é minimizar o risco de perdas de vidas humanas, preservar o meio ambiente, proteger o patrimônio cultural, adotar medidas específicas para resgatar pessoas e animais afetados, mitigar impactos ambientais, assegurar o abastecimento de água potável às comunidades atingidas e proteger os danos ao patrimônio. O PAE/PAEBM é desenvolvido de acordo com as regulamentações vigentes. Além disso, estamos implementando o Padrão Global da Indústria para Gestão de Rejeitos (GISTM) para reforçar ainda mais as ações preventivas de risco.</t>
  </si>
  <si>
    <t>GRI 401-1</t>
  </si>
  <si>
    <t>Novas contratações e rotatividade de empregados</t>
  </si>
  <si>
    <t>GRI 401-2</t>
  </si>
  <si>
    <t>Benefícios oferecidos a empregados em tempo integral que não são oferecidos a empregados temporários ou de período parcial</t>
  </si>
  <si>
    <t>GRI 401-3</t>
  </si>
  <si>
    <t>Licença maternidade/paternidade</t>
  </si>
  <si>
    <t>GRI 402-1</t>
  </si>
  <si>
    <t xml:space="preserve">Prazo mínimo para notificação sobre mudanças operacionais </t>
  </si>
  <si>
    <t>GRI 403-1</t>
  </si>
  <si>
    <t>Sistema de gestão de saúde e segurança do trabalho</t>
  </si>
  <si>
    <t>GRI 403-2</t>
  </si>
  <si>
    <t>Identificação de periculosidade, avaliação de riscos e investigação de incidentes</t>
  </si>
  <si>
    <t>GRI 403-3</t>
  </si>
  <si>
    <t>Serviços de saúde do trabalho</t>
  </si>
  <si>
    <t>GRI 403-4</t>
  </si>
  <si>
    <t xml:space="preserve">Participação dos trabalhadores, consulta e comunicação aos trabalhadores referentes a saúde e segurança do trabalho </t>
  </si>
  <si>
    <t>GRI 403-5</t>
  </si>
  <si>
    <t>Capacitação de trabalhadores em saúde e segurança do trabalho</t>
  </si>
  <si>
    <t>GRI 403-6</t>
  </si>
  <si>
    <t>Promoção da saúde do trabalhador</t>
  </si>
  <si>
    <t>GRI 403-7</t>
  </si>
  <si>
    <t>Prevenção e mitigação de impactos de saúde e segurança do trabalho diretamente vinculados com relações de negócios</t>
  </si>
  <si>
    <t>GRI 403-8</t>
  </si>
  <si>
    <t>Trabalhadores cobertos por um sistema de gestão de saúde e segurança do trabalho</t>
  </si>
  <si>
    <t>GRI 403-9</t>
  </si>
  <si>
    <t>Acidentes de trabalho</t>
  </si>
  <si>
    <t>GRI 403-10</t>
  </si>
  <si>
    <t>Doenças profissionais</t>
  </si>
  <si>
    <t>GRI 404-1</t>
  </si>
  <si>
    <t>Média de horas de capacitação por ano, por empregado</t>
  </si>
  <si>
    <t>GRI 404-2</t>
  </si>
  <si>
    <t>Programas para o aperfeiçoamento de competências dos empregados e de assistência para transição de carreira</t>
  </si>
  <si>
    <t>GRI 405-1</t>
  </si>
  <si>
    <t>Diversidade em órgãos de governança e empregados</t>
  </si>
  <si>
    <t>GRI 405-2</t>
  </si>
  <si>
    <t>Proporção entre o salário-base e a remuneração recebidos pelas mulheres e aqueles recebidos pelos homens</t>
  </si>
  <si>
    <t>GRI 406-1</t>
  </si>
  <si>
    <t>GRI 411-1</t>
  </si>
  <si>
    <t>Casos de violação de direitos de povos indígenas</t>
  </si>
  <si>
    <t>GRI 413-1</t>
  </si>
  <si>
    <t>Operações com engajamento, avaliações de impacto e programas de desenvolvimento voltados à comunidade local</t>
  </si>
  <si>
    <t>GRI 413-2</t>
  </si>
  <si>
    <t>Operações com impactos negativos significativos nas comunidades locais</t>
  </si>
  <si>
    <t>GRI 14.10.4</t>
  </si>
  <si>
    <t>Queixas e Reclamações nas Comunidades Locais</t>
  </si>
  <si>
    <t>GRI 14.11.3</t>
  </si>
  <si>
    <t>Número total de operações localizadas em territórios de povos indígenas ou adjacentes a eles, e número e percentual de operações ou locais onde há acordos formais com comunidades de povos indígenas</t>
  </si>
  <si>
    <t>GRI 14.12.2</t>
  </si>
  <si>
    <t xml:space="preserve">Reassentamento involuntário </t>
  </si>
  <si>
    <t>GRI 14.12.3</t>
  </si>
  <si>
    <t xml:space="preserve"> Conflitos e violações de direito à terra e aos recursos naturais </t>
  </si>
  <si>
    <t>GRI 14.13.2</t>
  </si>
  <si>
    <t>Número e porcentagem de áreas operacionais com ocorrência de mineração artesanal e de pequena escala, inclusive adjacências; os riscos associados e as ações tomadas para gerenciar e mitigá-los</t>
  </si>
  <si>
    <t xml:space="preserve">GRI 14.20.3 </t>
  </si>
  <si>
    <t xml:space="preserve">Número de greves e lock-outs com duração de mais de uma semana, discriminados por país </t>
  </si>
  <si>
    <t>SASB EM-MM-210a.1</t>
  </si>
  <si>
    <t xml:space="preserve">Porcentagem de (1) reservas provadas e (2) reservas prováveis em ou perto de áreas de conflito </t>
  </si>
  <si>
    <t>SASB  EM-MM-210a.2</t>
  </si>
  <si>
    <t xml:space="preserve">Porcentagem de (1) reservas provadas e (2) reservas prováveis em terras indígenas ou próximas </t>
  </si>
  <si>
    <t>SASB EM-MM-210a.3</t>
  </si>
  <si>
    <t xml:space="preserve">Discussão dos processos de engajamento e práticas de due diligence com respeito aos direitos humanos, direitos indígenas e operação em áreas de conflito </t>
  </si>
  <si>
    <t>SASB  EM-MM-210b.1</t>
  </si>
  <si>
    <t xml:space="preserve">Discussão do processo para gerenciar riscos e oportunidades associados aos direitos e interesses da comunidade </t>
  </si>
  <si>
    <t>SASB  EM-MM-210b.2</t>
  </si>
  <si>
    <t xml:space="preserve">Número e duração dos atrasos não técnicos </t>
  </si>
  <si>
    <t>SASB  EM-MM-310a.1</t>
  </si>
  <si>
    <t xml:space="preserve">Porcentagem de mão-de-obra ativa coberta por acordos de negociação coletiva, discriminada por funcionários norte-americanos e estrangeiros </t>
  </si>
  <si>
    <t>SASB  EM-MM-310a.2</t>
  </si>
  <si>
    <t xml:space="preserve">Número e duração das greves e bloqueios </t>
  </si>
  <si>
    <t>SASB  EM-MM-320a.1</t>
  </si>
  <si>
    <t>(1) taxa de incidência total MSHA (Mine Safety and Health Administration), (2) taxa de fatalidade, (3) taxa de frequência de quase acidente (NMFR) e (4) horas médias de treinamento de saúde, segurança e resposta a emergências para (a) empregadores em tempo integral e ( b) funcionários contratados.</t>
  </si>
  <si>
    <t>GRI 401-1 (2016)</t>
  </si>
  <si>
    <r>
      <rPr>
        <b/>
        <sz val="10"/>
        <color rgb="FF555555"/>
        <rFont val="Arial"/>
        <family val="2"/>
      </rPr>
      <t>Descrição:</t>
    </r>
    <r>
      <rPr>
        <sz val="10"/>
        <color rgb="FF555555"/>
        <rFont val="Arial"/>
        <family val="2"/>
      </rPr>
      <t xml:space="preserve"> Novas contratações e rotatividade de empregados</t>
    </r>
  </si>
  <si>
    <t>Trabalhadores que deixaram o emprego</t>
  </si>
  <si>
    <t>Número Total</t>
  </si>
  <si>
    <t>Taxa de 
Rotatividade por Gênero</t>
  </si>
  <si>
    <t>Taxa de Rotatividade por Faixa Etária</t>
  </si>
  <si>
    <t>Nº Homens</t>
  </si>
  <si>
    <t>Nº Mulheres</t>
  </si>
  <si>
    <t>Homens</t>
  </si>
  <si>
    <t>Mulheres</t>
  </si>
  <si>
    <t>Abaixo de 30 anos</t>
  </si>
  <si>
    <t>Entre 30 e 50 anos</t>
  </si>
  <si>
    <t>Mais de 50 anos</t>
  </si>
  <si>
    <t>Empregados Admitidos</t>
  </si>
  <si>
    <t>(%) Admissão</t>
  </si>
  <si>
    <t>Admissão (%) por Faixa Etária</t>
  </si>
  <si>
    <t>Empregados que deixaram o emprego durante o período coberto pelo relatório POR REGIÃO</t>
  </si>
  <si>
    <t>Região Sudeste (%)</t>
  </si>
  <si>
    <t>Região Centro-Oeste (%)</t>
  </si>
  <si>
    <t>Região Norte (%)</t>
  </si>
  <si>
    <t>Exterior (%)</t>
  </si>
  <si>
    <t>GRI 401-2 (2016)</t>
  </si>
  <si>
    <r>
      <rPr>
        <b/>
        <sz val="10"/>
        <color rgb="FF555555"/>
        <rFont val="Arial"/>
        <family val="2"/>
      </rPr>
      <t>Descrição:</t>
    </r>
    <r>
      <rPr>
        <sz val="10"/>
        <color rgb="FF555555"/>
        <rFont val="Arial"/>
        <family val="2"/>
      </rPr>
      <t xml:space="preserve"> Benefícios oferecidos a empregados em tempo integral que não são oferecidos a empregados temporários ou de período parcial</t>
    </r>
  </si>
  <si>
    <t xml:space="preserve">Os empregados em tempo integral recebem benefícios como seguro de vida, plano de saúde e odontológico (variando por localidade), vale-refeição/alimentação, previdência privada, licenças-maternidade e paternidade, auxílio teletrabalho (conforme localidade e função), vale Natal e acesso ao Programa de Atendimento ao Empregado (PAE). Já os empregados temporários, sendo terceirizados, têm folha de pagamento e benefícios sob responsabilidade da empresa contratante, podendo diferir dos oferecidos aos empregados de tempo integral. </t>
  </si>
  <si>
    <t>GRI 401-3 (2016)</t>
  </si>
  <si>
    <r>
      <rPr>
        <b/>
        <sz val="10"/>
        <color rgb="FF555555"/>
        <rFont val="Arial"/>
        <family val="2"/>
      </rPr>
      <t>Descrição:</t>
    </r>
    <r>
      <rPr>
        <sz val="10"/>
        <color rgb="FF555555"/>
        <rFont val="Arial"/>
        <family val="2"/>
      </rPr>
      <t xml:space="preserve"> Licença maternidade/paternidade</t>
    </r>
  </si>
  <si>
    <t xml:space="preserve">Colaboradores elegíveia à licença </t>
  </si>
  <si>
    <t>Colaboradores tiraram licença</t>
  </si>
  <si>
    <t>Colaboradores que voltaram no ano do reporte</t>
  </si>
  <si>
    <t>Taxa de Retorno</t>
  </si>
  <si>
    <t xml:space="preserve">Maternidade </t>
  </si>
  <si>
    <t>Paternidade</t>
  </si>
  <si>
    <t>Colaboradores que permaneceram aopos 12 meses</t>
  </si>
  <si>
    <t>Taxa de Retenção</t>
  </si>
  <si>
    <r>
      <t xml:space="preserve">Nota: </t>
    </r>
    <r>
      <rPr>
        <sz val="10"/>
        <color rgb="FF555555"/>
        <rFont val="Arial"/>
        <family val="2"/>
      </rPr>
      <t xml:space="preserve">O indicador passou a ser respondido a partir do RA 2024.  </t>
    </r>
  </si>
  <si>
    <t>GRI 402-1 (2016)</t>
  </si>
  <si>
    <r>
      <rPr>
        <b/>
        <sz val="10"/>
        <color rgb="FF555555"/>
        <rFont val="Arial"/>
        <family val="2"/>
      </rPr>
      <t>Descrição:</t>
    </r>
    <r>
      <rPr>
        <sz val="10"/>
        <color rgb="FF555555"/>
        <rFont val="Arial"/>
        <family val="2"/>
      </rPr>
      <t xml:space="preserve"> Prazo mínimo para notificação sobre mudanças operacionais </t>
    </r>
  </si>
  <si>
    <t>Mudanças operacionais são abordadas de forma criteriosa, com prazos determinados de acordo com a particularidade de cada caso. Dependendo da situação, podem ser necessárias a formação de grupos de trabalho, a elaboração de estudos, o desenvolvimento de cronogramas específicos e a criação de planos de comunicação, entre outras ações de suporte.</t>
  </si>
  <si>
    <t>GRI 403-1 (2018)</t>
  </si>
  <si>
    <r>
      <rPr>
        <b/>
        <sz val="10"/>
        <color rgb="FF555555"/>
        <rFont val="Arial"/>
        <family val="2"/>
      </rPr>
      <t>Descrição:</t>
    </r>
    <r>
      <rPr>
        <sz val="10"/>
        <color rgb="FF555555"/>
        <rFont val="Arial"/>
        <family val="2"/>
      </rPr>
      <t xml:space="preserve"> Sistema de gestão de saúde e segurança do trabalho</t>
    </r>
  </si>
  <si>
    <t>O sistema de gestão de SSO está implementado há vários anos na Nexa. Ele é oriundo da junção da necessidade de atendimento legal e diretrizes da organização. Atuamos no Brasil e no Peru e ambos os países existem exigência acerca da implementação de um sistema de gestão de SSO e adotem medidas de saúde e segurança no trabalho. No Brasil, desde a Consolidação das Leis do Trabalho (CLT) e a implementação das Normas Regulamentadoras, especificamente a NR4, NR-5 e NR22, a legislação pede que as empresas adotem medidas de segurança e profissionais responsáveis pelo tema. Já no Peru, existem as Leis Gerais e os Decretos Supremos, podendo destacar a Lei nº 29.783/2011 e os Decretos Supremos nº 05 - 2012 e 24 - 2016, que também estabelecem a obrigatoriedade de implementação de um sistema de gestão em SSO e profissionais dedicados. Além do atendimento ao arcabouço legal a Nexa tem por diretriz estratégica e técnica a necessidade de ter um sistema de gestão implementado bem como uma área específica para os assuntos de SSO. Segurança é principal valor da organização, portanto além de estar compliance com as regulações pertinentes, temos o compromisso e o dever de zelar pela segurança de todas as pessoas que trabalham em nossas operações.
O escopo de atuação dos profissionais da área de SSO pode ser dividido em estratégico, tático e operacional, de tal maneira que a estratégia de atuação é definida pela equipe corporativa e desdobrada para os negócios e unidades operacionais e tem entre suas principais atividades as destacadas a seguir:
- Desenvolvimento de programas e projetos voltados para cultura organizacional de SSO, incluindo papeis e responsabilidades dos variados níveis de atuação dentro da companhia;
- Definição e implementação de um sistema robusto de análise e gestão de risco e prevenção de acidentes;
- Definição de diretrizes técnicas para a realização segura das atividades;
- Busca de soluções técnicas para problemas encontrados durante as execuções das atividades;
- Busca por inovação no ambiente do trabalho para eliminar, substituir ou mitigar os riscos das atividades;
- Treinamento e capacitação dos trabalhadores para execução de suas atividades;
- Elaboração de laudos técnicos diversos;
- Liberação, autorização e acompanhamento das atividades em campo através de inspeções e auditorias;
- Elaboração de planos de emergência para os cenários necessários;
- Implementação das comissões de trabalhadores necessárias;
- Cumprimento de requisitos legais;
- Análise e investigação de acidentes do trabalho, dentre outras atividades.</t>
  </si>
  <si>
    <t>GRI 403-2 (2018)</t>
  </si>
  <si>
    <r>
      <rPr>
        <b/>
        <sz val="10"/>
        <color rgb="FF555555"/>
        <rFont val="Arial"/>
        <family val="2"/>
      </rPr>
      <t>Descrição:</t>
    </r>
    <r>
      <rPr>
        <sz val="10"/>
        <color rgb="FF555555"/>
        <rFont val="Arial"/>
        <family val="2"/>
      </rPr>
      <t xml:space="preserve"> Identificação de periculosidade, avaliação de riscos e investigação de incidentes</t>
    </r>
  </si>
  <si>
    <t>A Nexa adota uma abordagem estruturada para a identificação de perigos, avaliação de riscos e investigação de incidentes, com base em seu padrão gerencial PG-SUS-SSO-079, alinhado às normas ISO 31000, ISO 14001 e ISO 45001. Todas as unidades operacionais são responsáveis pela implementação da Gestão de Riscos por Camadas, com foco na melhoria contínua, conforme o modelo PDCA.
Diversas ferramentas são utilizadas para prevenir acidentes e mitigar riscos, como a APR (Análise Preliminar de Risco), a IPERC Contínua e o checklist de frente de serviço nas minas subterrâneas. Os colaboradores também contam com canais acessíveis para relatar riscos e condições inseguras, como o Fale Fácil e o Direito de Recusa, que assegura a interrupção de atividades em caso de risco grave e iminente, sem sofrer represálias. Esses canais são complementados por uma linha ética, disponível a todos os trabalhadores.
A investigação de incidentes segue metodologias adequadas ao nível de gravidade, como “5 Porquês”, Árvore de Causas, TASC, ICAM e APOLLO. Para avaliação de riscos em projetos e operações, são aplicadas metodologias reconhecidas como Bow Tie, Hazid e Hazop.
Essas práticas reforçam o compromisso da Nexa com a integridade das pessoas, do meio ambiente e das operações, promovendo uma cultura de prevenção, responsabilidade e aprendizado contínuo.</t>
  </si>
  <si>
    <t>GRI 403-3 (2018)</t>
  </si>
  <si>
    <r>
      <rPr>
        <b/>
        <sz val="10"/>
        <color rgb="FF555555"/>
        <rFont val="Arial"/>
        <family val="2"/>
      </rPr>
      <t>Descrição:</t>
    </r>
    <r>
      <rPr>
        <sz val="10"/>
        <color rgb="FF555555"/>
        <rFont val="Arial"/>
        <family val="2"/>
      </rPr>
      <t xml:space="preserve"> Serviços de saúde do trabalho</t>
    </r>
  </si>
  <si>
    <t>A Nexa assegura o acesso de seus trabalhadores a serviços de saúde ocupacional de qualidade por meio de equipes multidisciplinares certificadas e com alta competência técnica. Esses serviços são disponibilizados nas próprias unidades e durante o horário de trabalho, garantindo conveniência e abrangência no atendimento. Quando necessário, o deslocamento para unidades externas é facilitado.
As práticas de saúde ocupacional seguem as legislações vigentes do Brasil e do Peru, além de estarem alinhadas a padrões internacionais. A qualidade dos serviços é monitorada continuamente através de auditorias e indicadores-chave, como cobertura dos programas de vigilância médica, redução de doenças ocupacionais e grau de satisfação dos colaboradores.
Para promover a participação, a Nexa desenvolve campanhas educativas, oficinas e ações práticas no ambiente de trabalho, além de incentivar a cultura preventiva com reconhecimento às boas práticas de saúde e bem-estar.
A confidencialidade dos dados de saúde é rigorosamente preservada por meio de sistemas seguros, acessíveis apenas a profissionais habilitados, respeitando integralmente a LGPD (Brasil) e a Lei 29733 (Peru). Além disso, há políticas internas que garantem que essas informações não sejam utilizadas de forma discriminatória, assegurando um ambiente de trabalho ético, transparente e respeitoso.</t>
  </si>
  <si>
    <t>GRI 403-4 (2018)</t>
  </si>
  <si>
    <r>
      <rPr>
        <b/>
        <sz val="10"/>
        <color rgb="FF555555"/>
        <rFont val="Arial"/>
        <family val="2"/>
      </rPr>
      <t>Descrição:</t>
    </r>
    <r>
      <rPr>
        <sz val="10"/>
        <color rgb="FF555555"/>
        <rFont val="Arial"/>
        <family val="2"/>
      </rPr>
      <t xml:space="preserve"> Participação dos trabalhadores, consulta e comunicação aos trabalhadores referentes a saúde e segurança do trabalho.</t>
    </r>
  </si>
  <si>
    <t>Na Nexa Brasil, os trabalhadores são representados por meio da Comissão Interna de Prevenção de Acidentes e Doenças Ocupacionais (CIPA), que atua ativamente na identificação de riscos, participação em investigações de incidentes e na proposição de melhorias nas condições de trabalho. A CIPA também recebe relatórios de saúde ocupacional, como o PCMSO, e dissemina informações aos trabalhadores, fortalecendo a comunicação sobre saúde e segurança.
A empresa cumpre rigorosamente a legislação nacional em saúde e segurança do trabalho, incluindo normas da Constituição Federal, CLT e acordos coletivos. Além disso, mantém diálogo constante com os sindicatos por meio de reuniões mensais, garantindo que as preocupações dos trabalhadores sejam ouvidas e consideradas.
A Nexa promove treinamentos, fornece gratuitamente os EPIs necessários e realiza exames médicos ocupacionais, garantindo a proteção integral à saúde dos colaboradores. A participação dos trabalhadores em auditorias e inspeções é permitida e incentivada, e a empresa adota uma política de tolerância zero a qualquer tipo de represália.</t>
  </si>
  <si>
    <t>GRI 403-5 (2018)</t>
  </si>
  <si>
    <r>
      <rPr>
        <b/>
        <sz val="10"/>
        <color rgb="FF555555"/>
        <rFont val="Arial"/>
        <family val="2"/>
      </rPr>
      <t>Descrição:</t>
    </r>
    <r>
      <rPr>
        <sz val="10"/>
        <color rgb="FF555555"/>
        <rFont val="Arial"/>
        <family val="2"/>
      </rPr>
      <t xml:space="preserve"> Capacitação de trabalhadores em saúde e segurança do trabalho. </t>
    </r>
  </si>
  <si>
    <t>A Nexa promove treinamentos contínuos em saúde e segurança ocupacional, alinhados aos riscos específicos das atividades e ao perfil de cada trabalhador, incluindo próprios e terceiros. Todos os colaboradores recebem, no início de suas atividades, treinamentos gerais de integração que abordam temas como mapeamento de riscos, uso de EPIs, resposta a emergências, higiene ocupacional, ergonomia, e primeiros socorros.
Além disso, são oferecidos treinamentos específicos conforme as funções exercidas, incluindo normas regulamentadoras (como NR35 e NR33), atividades críticas (como trabalho em altura e espaços confinados), e atuação em brigadas de emergência.
Como parte da estratégia de fortalecer a cultura de segurança, a Nexa implementa o programa G-MIRM (Global Mineral Industry Risk Management), que abrange todos os níveis da organização e tem como objetivo consolidar a gestão de riscos como um valor corporativo.</t>
  </si>
  <si>
    <t>GRI 403-6 (2018)</t>
  </si>
  <si>
    <r>
      <rPr>
        <b/>
        <sz val="10"/>
        <color rgb="FF555555"/>
        <rFont val="Arial"/>
        <family val="2"/>
      </rPr>
      <t>Descrição:</t>
    </r>
    <r>
      <rPr>
        <sz val="10"/>
        <color rgb="FF555555"/>
        <rFont val="Arial"/>
        <family val="2"/>
      </rPr>
      <t xml:space="preserve"> Promoção da saúde do trabalhador</t>
    </r>
  </si>
  <si>
    <t>Promovemos a saúde e o bem-estar de todos os trabalhadores, tanto próprios quanto terceiros, por meio de uma série de iniciativas. Nossas unidades oferecem os Espaços Saúde, onde os colaboradores têm acesso a atendimentos médicos e ações de saúde ocupacional, garantindo igualdade de acesso.
Além disso, os trabalhadores têm à disposição planos de saúde com grandes operadoras do Brasil, como Bradesco e Unimed, que cobrem atendimento em todo o território nacional. Complementando esse suporte, a empresa oferece o Programa de Apoio ao Colaborador (PAC), que inclui consultas psicológicas e outras formas de assistência para os colaboradores e seus familiares.
A Nexa também implementa ações de saúde complementar, como exames periódicos e atividades físicas, para promover a qualidade de vida no ambiente de trabalho e monitorar o bem-estar dos empregados.
Todos os dados de saúde dos trabalhadores são tratados com total sigilo. As informações são armazenadas em prontuários médicos individuais, tanto em formato físico, dentro do Espaço Saúde, quanto eletrônico, através do sistema Apollus, com acesso restrito aos profissionais de saúde responsáveis. Apenas as informações necessárias para os Comunicados de Acidentes de Trabalho (CAT) são compartilhadas, sempre respeitando a privacidade dos colaboradores.</t>
  </si>
  <si>
    <t>GRI 403-7 (2018)</t>
  </si>
  <si>
    <r>
      <rPr>
        <b/>
        <sz val="10"/>
        <color rgb="FF555555"/>
        <rFont val="Arial"/>
        <family val="2"/>
      </rPr>
      <t>Descrição:</t>
    </r>
    <r>
      <rPr>
        <sz val="10"/>
        <color rgb="FF555555"/>
        <rFont val="Arial"/>
        <family val="2"/>
      </rPr>
      <t xml:space="preserve"> Prevenção e mitigação de impactos de saúde e segurança do trabalho diretamente vinculados com relações de negócios</t>
    </r>
  </si>
  <si>
    <r>
      <t xml:space="preserve">Desde 2023, a Nexa implementa e aprimora continuamente a metodologia GMIRM (Global Mining Industry Risk Management), desenvolvida pela Universidade de Queensland, para promover uma cultura sólida de gestão de riscos e decisões baseadas em dados. Mais de 2000 empregados estão capacitados para identificar e gerenciar riscos em diversos processos operacionais, projetos e atividades diárias. A Nexa adota as seguintes práticas para prevenção e mitigação de impactos relacionados à segurança e saúde ocupacional:
</t>
    </r>
    <r>
      <rPr>
        <b/>
        <sz val="9"/>
        <color rgb="FF555555"/>
        <rFont val="Arial"/>
        <family val="2"/>
      </rPr>
      <t>Controles Críticos</t>
    </r>
    <r>
      <rPr>
        <sz val="9"/>
        <color rgb="FF555555"/>
        <rFont val="Arial"/>
        <family val="2"/>
      </rPr>
      <t xml:space="preserve">: Identificação e gestão de controles críticos para prevenir cenários catastróficos, auditados periodicamente para garantir melhorias contínuas.
</t>
    </r>
    <r>
      <rPr>
        <b/>
        <sz val="9"/>
        <color rgb="FF555555"/>
        <rFont val="Arial"/>
        <family val="2"/>
      </rPr>
      <t xml:space="preserve">Protocolos de Riscos Críticos: </t>
    </r>
    <r>
      <rPr>
        <sz val="9"/>
        <color rgb="FF555555"/>
        <rFont val="Arial"/>
        <family val="2"/>
      </rPr>
      <t xml:space="preserve">Implementação de protocolos específicos para minimizar riscos fatais em atividades de mineração e metalurgia.
</t>
    </r>
    <r>
      <rPr>
        <b/>
        <sz val="9"/>
        <color rgb="FF555555"/>
        <rFont val="Arial"/>
        <family val="2"/>
      </rPr>
      <t>Gestão de Mudanças</t>
    </r>
    <r>
      <rPr>
        <sz val="9"/>
        <color rgb="FF555555"/>
        <rFont val="Arial"/>
        <family val="2"/>
      </rPr>
      <t xml:space="preserve">: Avaliação e controle de riscos antes da implementação de mudanças operacionais e melhorias.
</t>
    </r>
    <r>
      <rPr>
        <b/>
        <sz val="9"/>
        <color rgb="FF555555"/>
        <rFont val="Arial"/>
        <family val="2"/>
      </rPr>
      <t xml:space="preserve">Ferramentas de Gestão de Riscos: </t>
    </r>
    <r>
      <rPr>
        <sz val="9"/>
        <color rgb="FF555555"/>
        <rFont val="Arial"/>
        <family val="2"/>
      </rPr>
      <t xml:space="preserve">Uso de ferramentas como permissão de trabalho e análise de risco de tarefas, realizadas pela liderança e operadores.
</t>
    </r>
    <r>
      <rPr>
        <b/>
        <sz val="9"/>
        <color rgb="FF555555"/>
        <rFont val="Arial"/>
        <family val="2"/>
      </rPr>
      <t xml:space="preserve">Estândares de Referência: </t>
    </r>
    <r>
      <rPr>
        <sz val="9"/>
        <color rgb="FF555555"/>
        <rFont val="Arial"/>
        <family val="2"/>
      </rPr>
      <t xml:space="preserve">Definição de estândares para atividades de alto risco, garantindo práticas seguras e eficientes.
</t>
    </r>
    <r>
      <rPr>
        <b/>
        <sz val="9"/>
        <color rgb="FF555555"/>
        <rFont val="Arial"/>
        <family val="2"/>
      </rPr>
      <t>Fale Fácil:</t>
    </r>
    <r>
      <rPr>
        <sz val="9"/>
        <color rgb="FF555555"/>
        <rFont val="Arial"/>
        <family val="2"/>
      </rPr>
      <t xml:space="preserve"> Canal de reporte para identificar condições de risco na operação, promovendo uma resposta rápida e eficaz.
</t>
    </r>
    <r>
      <rPr>
        <b/>
        <sz val="9"/>
        <color rgb="FF555555"/>
        <rFont val="Arial"/>
        <family val="2"/>
      </rPr>
      <t>Monitoramento Contínuo:</t>
    </r>
    <r>
      <rPr>
        <sz val="9"/>
        <color rgb="FF555555"/>
        <rFont val="Arial"/>
        <family val="2"/>
      </rPr>
      <t xml:space="preserve"> Acompanhamento regular da aplicação de ferramentas de gestão de risco por meio de agendas estruturadas de liderança em todos os níveis organizacionais.
Estas iniciativas visam garantir a segurança e saúde dos colaboradores, mitigando os riscos e promovendo um ambiente de trabalho mais seguro.</t>
    </r>
  </si>
  <si>
    <t>GRI 403-8 (2018)</t>
  </si>
  <si>
    <r>
      <rPr>
        <b/>
        <sz val="10"/>
        <color rgb="FF555555"/>
        <rFont val="Arial"/>
        <family val="2"/>
      </rPr>
      <t>Descrição:</t>
    </r>
    <r>
      <rPr>
        <sz val="10"/>
        <color rgb="FF555555"/>
        <rFont val="Arial"/>
        <family val="2"/>
      </rPr>
      <t xml:space="preserve"> Trabalhadores cobertos por um sistema de gestão de saúde e segurança do trabalho</t>
    </r>
  </si>
  <si>
    <t>número de empregados e trabalhadores cobertos</t>
  </si>
  <si>
    <t>percentual de empregados e trabalhadores cobertos</t>
  </si>
  <si>
    <t>número de empregados e trabalhadores cobertos por sistema auitado internamente</t>
  </si>
  <si>
    <t>percentual de empregados e trabalhadores cobertos por sistema auitado internamente</t>
  </si>
  <si>
    <t>número de empregados e trabalhadores cobertos por sistema auitado internamente ou certificado por parte externa</t>
  </si>
  <si>
    <t xml:space="preserve"> percentual de empregados e trabalhadores cobertos por sistema auitado internamente ou certificado por parte externa</t>
  </si>
  <si>
    <t>GRI 403-9 (2018) \ SASB - EM-MM-320a.1</t>
  </si>
  <si>
    <r>
      <rPr>
        <b/>
        <sz val="10"/>
        <color rgb="FF555555"/>
        <rFont val="Arial"/>
        <family val="2"/>
      </rPr>
      <t>Descrição:</t>
    </r>
    <r>
      <rPr>
        <sz val="10"/>
        <color rgb="FF555555"/>
        <rFont val="Arial"/>
        <family val="2"/>
      </rPr>
      <t xml:space="preserve"> Acidentes de trabalho</t>
    </r>
  </si>
  <si>
    <t>Colaboradores Próprios</t>
  </si>
  <si>
    <t>Terceiros (Móveis e Fixos)</t>
  </si>
  <si>
    <t xml:space="preserve">HHT </t>
  </si>
  <si>
    <t>Acidentes Fatais</t>
  </si>
  <si>
    <t>Taxa de Frequencia de acidentes graves (com afastamento)</t>
  </si>
  <si>
    <t xml:space="preserve">Taxa de Frequencia de Acidentes </t>
  </si>
  <si>
    <t>Taxa de Mortalidade</t>
  </si>
  <si>
    <t>Taxa de Quase Acidentes</t>
  </si>
  <si>
    <t>Taxa de Frequência de acidentes com e sem afastamento  - Trabalhadores Próprios</t>
  </si>
  <si>
    <t>Projetos de Exploração</t>
  </si>
  <si>
    <t>Taxa de Frequência de acidentes com e sem afastamento -   Terceiros</t>
  </si>
  <si>
    <t>GRI 403-10 (2018)</t>
  </si>
  <si>
    <r>
      <rPr>
        <b/>
        <sz val="10"/>
        <color rgb="FF555555"/>
        <rFont val="Arial"/>
        <family val="2"/>
      </rPr>
      <t>Descrição:</t>
    </r>
    <r>
      <rPr>
        <sz val="10"/>
        <color rgb="FF555555"/>
        <rFont val="Arial"/>
        <family val="2"/>
      </rPr>
      <t xml:space="preserve"> Doenças profissionais
</t>
    </r>
  </si>
  <si>
    <t>Em 2024, não houve registros de óbitos relacionados a doenças ocupacionais entre trabalhadores próprios ou terceiros nas unidades da Nexa Brasil.
Também não foram identificados casos de doenças ocupacionais associadas à exposição a agentes químicos, físicos ou biológicos durante o período. Houve o registro de um único caso de doença ocupacional no ano: uma ocorrência de reação aguda ao estresse, caracterizada como estresse pós-traumático. O caso ocorreu na unidade de Vazante, com emissão da Comunicação de Acidente de Trabalho (CAT) em 15/05/2024, após o colaborador presenciar um acidente envolvendo um colega de trabalho.
As unidades da Nexa Brasil realizam anualmente uma avaliação analítica dos dados de saúde ocupacional, por meio do relatório do Programa de Controle Médico de Saúde Ocupacional (PCMSO). Este relatório compila todos os casos de doenças e acidentes relacionados ao trabalho ocorridos no ano e é apresentado à Comissão Interna de Prevenção de Acidentes (CIPA), como forma de garantir a representatividade dos trabalhadores nas discussões sobre saúde e segurança. O documento também é disponibilizado aos colaboradores no Espaço Saúde de cada unidade, assegurando transparência e acesso à informação.</t>
  </si>
  <si>
    <t>GRI 404-1 (2016)</t>
  </si>
  <si>
    <r>
      <rPr>
        <b/>
        <sz val="10"/>
        <color rgb="FF555555"/>
        <rFont val="Arial"/>
        <family val="2"/>
      </rPr>
      <t>Descrição:</t>
    </r>
    <r>
      <rPr>
        <sz val="10"/>
        <color rgb="FF555555"/>
        <rFont val="Arial"/>
        <family val="2"/>
      </rPr>
      <t xml:space="preserve"> Média de horas de capacitação por ano, por empregado</t>
    </r>
  </si>
  <si>
    <t xml:space="preserve">Horas de treinamento por empregado (média anual por categoria funcional de liderança) </t>
  </si>
  <si>
    <t>Diretore/Presente</t>
  </si>
  <si>
    <t>Gerente</t>
  </si>
  <si>
    <t>Coordenador/ Consultor</t>
  </si>
  <si>
    <t>Tecnico/Analista/Supervisor</t>
  </si>
  <si>
    <t>Operacional</t>
  </si>
  <si>
    <t>Genero</t>
  </si>
  <si>
    <t>homem</t>
  </si>
  <si>
    <t>mulher</t>
  </si>
  <si>
    <t>GRI 404-2 (2016)</t>
  </si>
  <si>
    <r>
      <rPr>
        <b/>
        <sz val="10"/>
        <color rgb="FF555555"/>
        <rFont val="Arial"/>
        <family val="2"/>
      </rPr>
      <t>Descrição:</t>
    </r>
    <r>
      <rPr>
        <sz val="10"/>
        <color rgb="FF555555"/>
        <rFont val="Arial"/>
        <family val="2"/>
      </rPr>
      <t xml:space="preserve"> Programas para o aperfeiçoamento de competências dos empregados e de assistência para transição de carreira.</t>
    </r>
  </si>
  <si>
    <t>A Nexa implementa programas robustos de desenvolvimento e treinamento com o objetivo de aprimorar as competências técnicas, comportamentais e de gestão dos colaboradores e da liderança. Esses programas são fundamentados em políticas estruturadas que orientam a criação de experiências de aprendizado alinhadas às estratégias organizacionais e às necessidades individuais.
As políticas estabelecem diretrizes claras para a identificação de necessidades, o planejamento, a execução, a avaliação e o registro das ações de treinamento, garantindo uniformidade e eficácia em todo o processo. O escopo abrange desde capacitações técnicas específicas para aprimorar habilidades operacionais até programas voltados para o desenvolvimento de competências de liderança, promovendo uma cultura de aprendizado contínuo.
Além disso, a Nexa prioriza iniciativas que integram práticas de treinamento on-the-job, workshops, mentorias e programas de desenvolvimento personalizado, permitindo que os colaboradores apliquem o aprendizado diretamente em suas funções. Dessa forma, a empresa fortalece a competitividade, fomenta a inovação e assegura a excelência operacional por meio do desenvolvimento constante de seu capital humano.</t>
  </si>
  <si>
    <t>Gênero</t>
  </si>
  <si>
    <t>Diretores</t>
  </si>
  <si>
    <t>Gerentes Gerais</t>
  </si>
  <si>
    <t>Gerentes</t>
  </si>
  <si>
    <t>Coordenadores</t>
  </si>
  <si>
    <t>Supervisores</t>
  </si>
  <si>
    <t>Especialista Técnico</t>
  </si>
  <si>
    <t>Staff Operacional</t>
  </si>
  <si>
    <t>Staff Administrativo</t>
  </si>
  <si>
    <t>Técnico Profissional</t>
  </si>
  <si>
    <t>GRI 405-1 (2016)</t>
  </si>
  <si>
    <r>
      <rPr>
        <b/>
        <sz val="10"/>
        <color rgb="FF555555"/>
        <rFont val="Arial"/>
        <family val="2"/>
      </rPr>
      <t>Descrição:</t>
    </r>
    <r>
      <rPr>
        <sz val="10"/>
        <color rgb="FF555555"/>
        <rFont val="Arial"/>
        <family val="2"/>
      </rPr>
      <t xml:space="preserve"> Diversidade em órgãos de governança e empregados</t>
    </r>
  </si>
  <si>
    <t>Diversidade em órgão de governança, por gênero e faixa etária</t>
  </si>
  <si>
    <t>Conselho</t>
  </si>
  <si>
    <t>Diretor/Presidente</t>
  </si>
  <si>
    <t>Gerente/Gerente Geral</t>
  </si>
  <si>
    <t>Coordenador/Consultor</t>
  </si>
  <si>
    <t>Técnico/Analista/Supervisor</t>
  </si>
  <si>
    <t>Estagiário</t>
  </si>
  <si>
    <t>Aprendiz</t>
  </si>
  <si>
    <t>&lt; 30 anos</t>
  </si>
  <si>
    <t>De 30 a 50 anos</t>
  </si>
  <si>
    <t>&gt; 50 anos</t>
  </si>
  <si>
    <t>Composição do órgão de governança (Conselho e Diretoria Executiva)</t>
  </si>
  <si>
    <t>Homem</t>
  </si>
  <si>
    <t>Mulher</t>
  </si>
  <si>
    <r>
      <t xml:space="preserve">Nota: </t>
    </r>
    <r>
      <rPr>
        <sz val="10"/>
        <color theme="1" tint="0.249977111117893"/>
        <rFont val="Verdana"/>
        <family val="2"/>
      </rPr>
      <t>Para cálculos da meta de mulheres na companhia e de mulheres na liderança, utilizamos o número de mulheres afastadas devido à licença materinidade. Devido a isso, os dados acima variam em 0.2% em relação ao divulgado em "compromissos públicos"</t>
    </r>
  </si>
  <si>
    <t>GRI 405-2 (2016)</t>
  </si>
  <si>
    <r>
      <rPr>
        <b/>
        <sz val="10"/>
        <color rgb="FF555555"/>
        <rFont val="Arial"/>
        <family val="2"/>
      </rPr>
      <t>Descrição:</t>
    </r>
    <r>
      <rPr>
        <sz val="10"/>
        <color rgb="FF555555"/>
        <rFont val="Arial"/>
        <family val="2"/>
      </rPr>
      <t xml:space="preserve"> Proporção entre o salário-base e a remuneração recebidos pelas mulheres e aqueles recebidos pelos homens empregados</t>
    </r>
  </si>
  <si>
    <t xml:space="preserve">Proporção entre salário base e remuneração </t>
  </si>
  <si>
    <t>Salário</t>
  </si>
  <si>
    <t>Remuneração</t>
  </si>
  <si>
    <t>GRI 411-1 (2016)</t>
  </si>
  <si>
    <r>
      <rPr>
        <b/>
        <sz val="10"/>
        <color rgb="FF555555"/>
        <rFont val="Arial"/>
        <family val="2"/>
      </rPr>
      <t>Descrição:</t>
    </r>
    <r>
      <rPr>
        <sz val="10"/>
        <color rgb="FF555555"/>
        <rFont val="Arial"/>
        <family val="2"/>
      </rPr>
      <t xml:space="preserve"> Casos de violação de direitos de povos indígenas</t>
    </r>
  </si>
  <si>
    <t>Não houve registro de casos de violação dos direitos dos Povos Tradicionais no Brasil ou Peru</t>
  </si>
  <si>
    <t>GRI 413-1 (2016)</t>
  </si>
  <si>
    <r>
      <rPr>
        <b/>
        <sz val="10"/>
        <color rgb="FF555555"/>
        <rFont val="Arial"/>
        <family val="2"/>
      </rPr>
      <t>Descrição:</t>
    </r>
    <r>
      <rPr>
        <sz val="10"/>
        <color rgb="FF555555"/>
        <rFont val="Arial"/>
        <family val="2"/>
      </rPr>
      <t xml:space="preserve"> Operações com engajamento, avaliações de impacto e programas de desenvolvimento voltados à comunidade local</t>
    </r>
  </si>
  <si>
    <t>Todas as nossas unidades operacionais têm programas implementados relacionados ao engajamento da comunidade local, à avaliação de impactos e ao desenvolvimento local.</t>
  </si>
  <si>
    <t>GRI 413-2 (2016)</t>
  </si>
  <si>
    <r>
      <rPr>
        <b/>
        <sz val="10"/>
        <color rgb="FF555555"/>
        <rFont val="Arial"/>
        <family val="2"/>
      </rPr>
      <t>Descrição:</t>
    </r>
    <r>
      <rPr>
        <sz val="10"/>
        <color rgb="FF555555"/>
        <rFont val="Arial"/>
        <family val="2"/>
      </rPr>
      <t xml:space="preserve"> Operações com impactos negativos significativos nas comunidades locais</t>
    </r>
  </si>
  <si>
    <t>Reconhecemos que nossas operações podem gerar impactos sociais relevantes, como dependência econômica, riscos de conflitos sociais, e preocupações relacionadas ao fechamento de unidades. Para mitigar esses riscos e promover benefícios compartilhados, monitoramos continuamente nossa atuação com reportes mensais, gestão ativa de queixas e consultas, e o compromisso com iniciativas de desenvolvimento socioeconômico que reduzam a dependência das comunidades em relação às nossas atividades. Não foram identificadas operações com impactos negativos significativos até o momento</t>
  </si>
  <si>
    <t>GRI 14.20.3  e EM-MM-310a.2</t>
  </si>
  <si>
    <r>
      <rPr>
        <b/>
        <sz val="10"/>
        <color rgb="FF555555"/>
        <rFont val="Arial"/>
        <family val="2"/>
      </rPr>
      <t xml:space="preserve">Descrição GRI: </t>
    </r>
    <r>
      <rPr>
        <sz val="10"/>
        <color rgb="FF555555"/>
        <rFont val="Arial"/>
        <family val="2"/>
      </rPr>
      <t>Número de greves e lock-outs com duração de mais de uma semana, discriminados por país</t>
    </r>
  </si>
  <si>
    <r>
      <rPr>
        <b/>
        <sz val="10"/>
        <color rgb="FF555555"/>
        <rFont val="Arial"/>
        <family val="2"/>
      </rPr>
      <t xml:space="preserve">Descrição SASB: </t>
    </r>
    <r>
      <rPr>
        <sz val="10"/>
        <color rgb="FF555555"/>
        <rFont val="Arial"/>
        <family val="2"/>
      </rPr>
      <t xml:space="preserve">Número e duração das greves e bloqueios </t>
    </r>
  </si>
  <si>
    <t>No ano, não foram registradas greves por parte de nossos colaboradores próprios ou terceiros nas unidades do Brasil. No Peru, a unidade de Atacocha paralisou suas atividades por 15 dias em decorrência de bloqueio ilegal do acesso à mina realizado pela comunidade Machcan, o que impactou em 0,2% a produção da referida operação.</t>
  </si>
  <si>
    <t>01 greve parcial, em fevereiro, na nossa unidade de metalurgia em Três Marias, no Brasil, desencadeada por colaboradores próprios, com duração de seis dias. Durante esse tempo, a unidade continuou operando com carga reduzida. Não tivemos ocorrências nas nossas unidades do Peru.</t>
  </si>
  <si>
    <r>
      <rPr>
        <b/>
        <sz val="10"/>
        <color rgb="FF555555"/>
        <rFont val="Arial"/>
        <family val="2"/>
      </rPr>
      <t xml:space="preserve">Descrição GRI: </t>
    </r>
    <r>
      <rPr>
        <sz val="10"/>
        <color rgb="FF555555"/>
        <rFont val="Arial"/>
        <family val="2"/>
      </rPr>
      <t>Número total de operações localizadas em territórios de povos indígenas ou adjacentes a eles, e número e percentual de operações ou locais onde há acordos formais com comunidades de povos indígenas</t>
    </r>
  </si>
  <si>
    <r>
      <rPr>
        <b/>
        <sz val="10"/>
        <color rgb="FF555555"/>
        <rFont val="Arial"/>
        <family val="2"/>
      </rPr>
      <t xml:space="preserve">Descrição SASB: </t>
    </r>
    <r>
      <rPr>
        <sz val="10"/>
        <color rgb="FF555555"/>
        <rFont val="Arial"/>
        <family val="2"/>
      </rPr>
      <t xml:space="preserve">Porcentagem de (1) reservas provadas e (2) reservas prováveis em terras indígenas ou próximas </t>
    </r>
  </si>
  <si>
    <t xml:space="preserve">Reforçamos que em nossas operações, tanto no Brasil como no Peru, não possuímos recursos e reservas provadas ou localizadas em terras indígenas, em áreas de conservação protegida ou em áreas de conflito. </t>
  </si>
  <si>
    <t>Reforçamos que em nossas operações, tanto no Brasil como no Peru, não possuímos recursos e reservas provadas ou localizadas em terras indígenas, em áreas de conservação protegida ou em áreas de conflito. Apesar disso, Na área de influência da unidade de Aripuanã (MT), existem dois territórios indígenas, pertencentes às etnias Arara do Rio Branco e Cinta Larga, cuja relação com a Nexa se pauta pelo diálogo aberto, pelo relacionamento cordial e pela construção conjunta. No Peru, as operações de Atacocha, El Porvenir e Cerro Lindo se encontram próximas a população Quechuas, cujo reconhecimento como comunidades campesinas é recente e ocorreu após o início de nossas operações. Os Quechuas integram parte das comunidades campesinas nas nossas áreas de influência. Com essas comunidades e seus representantes mantemos compromissos de investimentos sociais, realizando consultas e aprovações participativas desses investimentos. Além disso, os Quechuas desempenham um papel ativo nos projetos realizados em seus territórios, trabalhando em colaboração para promover o desenvolvimento e o bem-estar de suas comunidades.</t>
  </si>
  <si>
    <r>
      <rPr>
        <b/>
        <sz val="10"/>
        <color rgb="FF555555"/>
        <rFont val="Arial"/>
        <family val="2"/>
      </rPr>
      <t xml:space="preserve">Descrição GRI: </t>
    </r>
    <r>
      <rPr>
        <sz val="10"/>
        <color rgb="FF555555"/>
        <rFont val="Arial"/>
        <family val="2"/>
      </rPr>
      <t xml:space="preserve">Queixas e Reclamações </t>
    </r>
  </si>
  <si>
    <t xml:space="preserve">Número de queixas </t>
  </si>
  <si>
    <t>% que foram tratadas e resolvidas</t>
  </si>
  <si>
    <t xml:space="preserve">% que foram resolvidas por meio de reparação </t>
  </si>
  <si>
    <r>
      <t>Nota:</t>
    </r>
    <r>
      <rPr>
        <sz val="10"/>
        <color rgb="FF555555"/>
        <rFont val="Arial"/>
        <family val="2"/>
      </rPr>
      <t xml:space="preserve"> O indicador passou a ser consolidado a partir da adoção do Caderno 14 do GRI Mineração. Apesar de ser uma ferramenta da área de Gestão Social, não consolidamos dados retroativos. </t>
    </r>
  </si>
  <si>
    <r>
      <t>Descrição:</t>
    </r>
    <r>
      <rPr>
        <sz val="10"/>
        <color rgb="FF555555"/>
        <rFont val="Arial"/>
        <family val="2"/>
      </rPr>
      <t xml:space="preserve"> Conflitos e violações de direito à terra e aos recursos naturais </t>
    </r>
  </si>
  <si>
    <t>Nossas operações estão em territórios sem registro de conflitos segundo os critérios da Uppsala Conflict Data Program (UCDP) e da Organização para a Cooperação e Desenvolvimento Econômico (OCDE). Atuamos para garantir o consentimento livre, prévio e informado das comunidades originárias nas localidades onde atuamos, de acordo com convenções internacionais (OIT 169) e legislações vigentes em cada país</t>
  </si>
  <si>
    <t>Em 2024, não ocorreram conflitos diretos com comunidades próximas relacionados à ocupação do solo. Foi iniciado um processo judicial referente à direito minerário para pesquisa e sondagem em uma propriedade participar. O procedimento foi conduzido em conformidade com nossos padrões, sem apresentar conflitos.</t>
  </si>
  <si>
    <r>
      <rPr>
        <b/>
        <sz val="10"/>
        <color rgb="FF555555"/>
        <rFont val="Arial"/>
        <family val="2"/>
      </rPr>
      <t xml:space="preserve">Descrição: </t>
    </r>
    <r>
      <rPr>
        <sz val="10"/>
        <color rgb="FF555555"/>
        <rFont val="Arial"/>
        <family val="2"/>
      </rPr>
      <t>Unidades de mineração onde a MAPE ocorre no local ou em suas proximidades.</t>
    </r>
  </si>
  <si>
    <r>
      <rPr>
        <b/>
        <sz val="10"/>
        <color rgb="FF555555"/>
        <rFont val="Arial"/>
        <family val="2"/>
      </rPr>
      <t xml:space="preserve">Descrição: </t>
    </r>
    <r>
      <rPr>
        <sz val="10"/>
        <color rgb="FF555555"/>
        <rFont val="Arial"/>
        <family val="2"/>
      </rPr>
      <t>Locais onde ocorreram reassentamentos, o número de domicílios reassentados em cada um e como seus meios de subsistência foram afetados no processo</t>
    </r>
  </si>
  <si>
    <t xml:space="preserve">Em 2023, o plano de deslocamento involuntário de moradores da Zona de Autossalvamento (ZAS) da barragem de rejeitos em Três Marias foi descontinuado. A medida estava inicialmente prevista em função do alteamento dos módulos Central e Oeste 1 do Depósito de Rejeitos Murici, construído pelo método de alteamento à jusante e utilizado para o recebimento de rejeitos industriais da produção de liga de zinco metálico e óxido.
As negociações com os moradores da ZAS tiveram início em 2022. No entanto, ao longo desse período, foi desenvolvido e testado um novo projeto de disposição de rejeitos, viabilizando o empilhamento a seco e eliminando a necessidade de ampliação da barragem existente.
A mudança de estratégia foi comunicada aos públicos diretamente envolvidos — moradores superficiários, Ministério Público, governo municipal e comunidade local — por meio de nossos canais institucionais e diálogos diretos com lideranças comunitárias. Também foi prestado esclarecimento sobre a paralisação do processo por parte do órgão ambiental.
Em 2024, nosso foco será a transparência na condução do novo processo de licenciamento e a mitigação de eventuais impactos, fortalecendo o relacionamento com as comunidades envolvidas.
</t>
  </si>
  <si>
    <t xml:space="preserve">Em relação ao Licenciamento Ambiental do Alteamento do Depósitode Resíduos Murici, em Três Marias, informado em relato anterior, realizamos reuniões na Zona de Autossalvamento (ZAS) para formalizar o arquivamento do processo, o fim das negociações e do deslocamento involuntário, além da desmobilização do Posto de Atendimento Social. </t>
  </si>
  <si>
    <t>SASB - EM-MM-210a.3</t>
  </si>
  <si>
    <r>
      <rPr>
        <b/>
        <sz val="10"/>
        <color rgb="FF555555"/>
        <rFont val="Arial"/>
        <family val="2"/>
      </rPr>
      <t xml:space="preserve">Descrição: </t>
    </r>
    <r>
      <rPr>
        <sz val="10"/>
        <color rgb="FF555555"/>
        <rFont val="Arial"/>
        <family val="2"/>
      </rPr>
      <t xml:space="preserve">Discussão dos processos de engajamento e práticas de due diligence com respeito aos direitos humanos, direitos indígenas e operação em áreas de conflito </t>
    </r>
  </si>
  <si>
    <t>A Nexa adota uma abordagem estruturada para a gestão de riscos relacionados a direitos humanos, povos indígenas e operação em áreas de conflito, com base em políticas internas, normas nacionais e referenciais internacionais.
Para o relacionamento com povos originários, a empresa conta com o procedimento específico PG-GGS-GSBR-014-PT – Relacionamento com Povos Originários, que estabelece diretrizes para identificação de territórios indígenas, elaboração de estudos específicos para o licenciamento ambiental (ECI e PBACI), e implementação do Plano Básico Ambiental do Componente Indígena. Todas as etapas seguem os princípios da Convenção nº 169 da OIT, com ênfase no Consentimento Livre, Prévio e Informado (CLPI), além de estarem alinhadas a padrões como os da IFC (International Finance Corporation).
No que se refere aos direitos humanos, a Nexa realizou, em 2024, um diagnóstico aprofundado sobre seus processos internos relacionados ao tema, além de estar em fase de elaboração de sua primeira Política de Direitos Humanos. Paralelamente, adota práticas de due diligence que incluem compromissos com iniciativas internacionais como o Pacto Global, os ODS, o Fórum de Empresas e Direitos LGBTI+, e a Women in Mining (Brasil e Peru).
Além disso, a companhia possui uma série de políticas e procedimentos associados à devida diligência, como:
Códigos de Conduta para funcionários e fornecedores;
Procedimentos de Gestão de Riscos corporativos;
Procedimentos para Relacionamento com Representantes do Governo;
Mecanismos de escuta comunitária, como o Procedimento de Atendimento a Queixas e Reclamações;
E uma Linha Ética ativa e amplamente divulgada, acessível a todas as partes interessadas.
Atualmente, a Nexa não opera em áreas de conflito ou de alto risco. Suas operações estão inseridas em contextos de estabilidade institucional e legal. Ainda assim, a empresa reconhece os riscos potenciais envolvidos e atua preventivamente por meio da estruturação de políticas e da promoção de uma cadeia de valor ética e responsável, com due diligence aplicada também a seus fornecedores.</t>
  </si>
  <si>
    <t>SASB - EM-MM-210b.1</t>
  </si>
  <si>
    <r>
      <rPr>
        <b/>
        <sz val="10"/>
        <color rgb="FF555555"/>
        <rFont val="Arial"/>
        <family val="2"/>
      </rPr>
      <t xml:space="preserve">Descrição: </t>
    </r>
    <r>
      <rPr>
        <sz val="10"/>
        <color rgb="FF555555"/>
        <rFont val="Arial"/>
        <family val="2"/>
      </rPr>
      <t xml:space="preserve">Discussão do processo para gerenciar riscos e oportunidades associados aos direitos e interesses da comunidade </t>
    </r>
  </si>
  <si>
    <t>A Nexa possui políticas e procedimentos para identificação e mitigação de riscos: Política de Gestão de Riscos de Negócio (PC-COP-RIS-002-PT) e Manual de Gestão de Riscos Corporativos (MC-COP-RIS-001), incluindo a dimensão "Social" para avaliar impactos e riscos de toda companhia com potenciais rebatimentos em comunidades. Além disso, a Nexa possui procedimento para Relacionamento com Povos Originários (PG-GGS-GSBR-014) e Procedimento para Atenção a Consultas, Solicitações, Queixas e Reclamações da Comunidade (PG-GGS-GGS-005-PT). A Nexa monitora impactos ambientais e realiza programas de Educação Ambiental em cumprimento a suas licenças ambientais. Vale ressaltar ainda que são realizadas reuniões regulares com as comunidades próximas a suas operações, como as atividades "Painel Comunitário" e "Agenda Social". Há ainda atualização regular da Matriz de Stakeholders por unidade de acordo com o procedimento Comunicação, Visibilidade e Participação na Gestão Social (PG-GGS-GSBR-001-PT), bem como o acompanhamento de Negociações e Compromissos Sociais (PG-GGS-GSBR-006-PT).</t>
  </si>
  <si>
    <t>SASB - EM-MM-210b.2</t>
  </si>
  <si>
    <r>
      <rPr>
        <b/>
        <sz val="10"/>
        <color rgb="FF555555"/>
        <rFont val="Arial"/>
        <family val="2"/>
      </rPr>
      <t xml:space="preserve">Descrição: </t>
    </r>
    <r>
      <rPr>
        <sz val="10"/>
        <color rgb="FF555555"/>
        <rFont val="Arial"/>
        <family val="2"/>
      </rPr>
      <t xml:space="preserve">Número e duração dos atrasos não técnicos </t>
    </r>
  </si>
  <si>
    <t>Não houve atrasos não tecnicos identificados no ano</t>
  </si>
  <si>
    <t>Com a reprovação da proposta para renovação do acordo de turno ininterrupto de revezamento de 8 horas para o trabalho, o sindicato comunicou estado de greve;
A empresa iniciou a mediação no Tribunal Regional do Trabalho de Minas Gerais, contudo, o sindicato deflagrou a greve em 03/02/24, e o pedido de mediação passou a ser um Dissídio Coletivo de Greve;
A Superintendência Regional do Trabalho e Emprego solicitou uma reunião para mediação com a Empresa, onde o Superintendente apresentou proposta para conciliação e encaminhou ao Tribunal Regional do Trabalho de Minas Gerais;
A proposta teve rejeição em 07/02/24, contudo, foi aprovada pelo Sindicato e em assembleia pelos empregados em 08/02/24, sendo firmada a conciliação no Tribunal no dia 09/02/24.</t>
  </si>
  <si>
    <t>SASB - EM-MM-310a.1</t>
  </si>
  <si>
    <r>
      <rPr>
        <b/>
        <sz val="10"/>
        <color rgb="FF555555"/>
        <rFont val="Arial"/>
        <family val="2"/>
      </rPr>
      <t xml:space="preserve">Descrição: </t>
    </r>
    <r>
      <rPr>
        <sz val="10"/>
        <color rgb="FF555555"/>
        <rFont val="Arial"/>
        <family val="2"/>
      </rPr>
      <t xml:space="preserve">Porcentagem de mão-de-obra ativa coberta por acordos de negociação coletiva, discriminada por funcionários norte-americanos e estrangeiros </t>
    </r>
  </si>
  <si>
    <t xml:space="preserve">87% dos colaboradores são cobertos por acordos sindicais, contendo cláusulas econômicas e sociais. </t>
  </si>
  <si>
    <t xml:space="preserve">76.5% dos colaboradores são cobertos por acordos sindicais, contendo cláusulas econômicas e sociais. </t>
  </si>
  <si>
    <t>Econômico</t>
  </si>
  <si>
    <t>GRI 201-1</t>
  </si>
  <si>
    <t>Valor econômico direto gerado e distribuído</t>
  </si>
  <si>
    <t>GRI 202-1</t>
  </si>
  <si>
    <t>Proporção do menor salário pago ao salário mínimo</t>
  </si>
  <si>
    <t>GRI 202-2</t>
  </si>
  <si>
    <t>Proporção de membros da alta administração contratados na comunidade local</t>
  </si>
  <si>
    <t>GRI 204-1</t>
  </si>
  <si>
    <t>Proporção de gastos com fornecedores locais</t>
  </si>
  <si>
    <t>GRI 205-1</t>
  </si>
  <si>
    <t>Operações avaliadas quanto a riscos relacionados à corrupção</t>
  </si>
  <si>
    <t>GRI 205-2</t>
  </si>
  <si>
    <t>Comunicação e capacitação em políticas e procedimentos de combate à corrupção</t>
  </si>
  <si>
    <t>GRI 205-3</t>
  </si>
  <si>
    <t>Casos confirmados de corrupção e medidas tomadas</t>
  </si>
  <si>
    <t>GRI 206-1</t>
  </si>
  <si>
    <t>Ações judiciais por concorrência desleal, práticas de truste e monopólio</t>
  </si>
  <si>
    <t>GRI 207-1</t>
  </si>
  <si>
    <t>Abordagem tributária</t>
  </si>
  <si>
    <t>GRI 207-2</t>
  </si>
  <si>
    <t>Governança, controle e gestão de risco fiscal</t>
  </si>
  <si>
    <t>GRI 207-3</t>
  </si>
  <si>
    <t>Engajamento de stakeholders e gestão de suas preocupações quanto a tributos</t>
  </si>
  <si>
    <t xml:space="preserve">Casos de discriminação e medidas corretivas tomadas </t>
  </si>
  <si>
    <t>GRI 408-1</t>
  </si>
  <si>
    <t xml:space="preserve"> Operações de fornecedores com risco significativo de casos de trabalho infantil</t>
  </si>
  <si>
    <t>GRI 409-1</t>
  </si>
  <si>
    <t>Operações e fornecedores com risco significativo para a ocorrência de trabalho forçado ou análogo ao escravo</t>
  </si>
  <si>
    <t>GRI 414-1</t>
  </si>
  <si>
    <t>Novos fornecedores selecionados com base em critérios sociais</t>
  </si>
  <si>
    <t>GRI 414-2</t>
  </si>
  <si>
    <t>Impactos sociais negativos na cadeia de fornecedores e medidas tomadas</t>
  </si>
  <si>
    <t>GRI 2-27</t>
  </si>
  <si>
    <t>Conformidade com leis e regulamentos</t>
  </si>
  <si>
    <t>SASB EM-MM-510a.1</t>
  </si>
  <si>
    <t xml:space="preserve">Descrição do sistema de gestão para prevenção de corrupção e suborno em toda a cadeia de valor </t>
  </si>
  <si>
    <t>SASB EM-MM-510a.2</t>
  </si>
  <si>
    <t xml:space="preserve">Produção em países que têm os 20 mais baixos índices de percepção de corrupção da Transparency International </t>
  </si>
  <si>
    <t>GRI 201-1 (2016)</t>
  </si>
  <si>
    <r>
      <rPr>
        <b/>
        <sz val="10"/>
        <color rgb="FF555555"/>
        <rFont val="Verdana"/>
        <family val="2"/>
      </rPr>
      <t>Descrição:</t>
    </r>
    <r>
      <rPr>
        <sz val="10"/>
        <color rgb="FF555555"/>
        <rFont val="Verdana"/>
        <family val="2"/>
      </rPr>
      <t xml:space="preserve"> Valor econômico direto gerado e distribuído</t>
    </r>
  </si>
  <si>
    <t>Composição do Valor Adicionado</t>
  </si>
  <si>
    <t>Descrição</t>
  </si>
  <si>
    <t>2024</t>
  </si>
  <si>
    <t>2023</t>
  </si>
  <si>
    <t>2022</t>
  </si>
  <si>
    <t>Medida</t>
  </si>
  <si>
    <t>Milhares de Dólares</t>
  </si>
  <si>
    <t>1) Receitas</t>
  </si>
  <si>
    <t>1.2) Outras Receitas (Despesas) Operacionais</t>
  </si>
  <si>
    <t>2) Insumos adquiridos de terceiros</t>
  </si>
  <si>
    <t>3) Valor adicionado Bruto</t>
  </si>
  <si>
    <t>3.1) Depreciação, amortização e exaustão</t>
  </si>
  <si>
    <t>4) Valor adicionado líquido produzido</t>
  </si>
  <si>
    <t>5) Valor Adicionado Recebido em Transferência</t>
  </si>
  <si>
    <t>Total Valor Adicionado Recebido em Transferência</t>
  </si>
  <si>
    <t>6) Valor adicionado total a distribuir</t>
  </si>
  <si>
    <t>7) Distribuição no valor Adicionado</t>
  </si>
  <si>
    <t>7.1) Pessoas e encargos</t>
  </si>
  <si>
    <t>7.1.1) Remuneração direta</t>
  </si>
  <si>
    <t xml:space="preserve">7.2) Impostos, taxas e contribuições </t>
  </si>
  <si>
    <t>7.2.1) Federais</t>
  </si>
  <si>
    <t>7.2.2) Estaduais</t>
  </si>
  <si>
    <t>7.2.3) Municipais</t>
  </si>
  <si>
    <t>7.3) Remuneração de capitais de terceiros</t>
  </si>
  <si>
    <t>7.3.1) Despesas financeiras</t>
  </si>
  <si>
    <t>7.4) Remuneração de capitais próprios</t>
  </si>
  <si>
    <t>7.4.1) Lucro líquido(prejuízo) do exercício</t>
  </si>
  <si>
    <t>8) Valor adicionado distribuído</t>
  </si>
  <si>
    <t xml:space="preserve">Complemento Setorial GRI 11.14.2 / 201-1 </t>
  </si>
  <si>
    <t xml:space="preserve">Investimentos Sociais </t>
  </si>
  <si>
    <t xml:space="preserve">Total Nexa </t>
  </si>
  <si>
    <r>
      <t xml:space="preserve">Nota:  </t>
    </r>
    <r>
      <rPr>
        <sz val="10"/>
        <color rgb="FF555555"/>
        <rFont val="Verdana"/>
        <family val="2"/>
      </rPr>
      <t>Considerou-se os investimentos em projetos sociais, relacionamento comunitário, doações e patrocínios voluntários. Não foram considerados compromissos sociais e investimentos obrigatórios, como, por exemplo, condicionantes ambientais e descomissionamento da planta, conforme orienta GRI.</t>
    </r>
  </si>
  <si>
    <t>GRI 202-1 (2016)</t>
  </si>
  <si>
    <r>
      <rPr>
        <b/>
        <sz val="10"/>
        <color rgb="FF555555"/>
        <rFont val="Verdana"/>
        <family val="2"/>
      </rPr>
      <t>Descrição:</t>
    </r>
    <r>
      <rPr>
        <sz val="10"/>
        <color rgb="FF555555"/>
        <rFont val="Verdana"/>
        <family val="2"/>
      </rPr>
      <t xml:space="preserve"> Proporção entre o salário mais baixo e o salário mínimo local, com discriminação por gênero </t>
    </r>
  </si>
  <si>
    <r>
      <rPr>
        <b/>
        <sz val="9"/>
        <color rgb="FF555555"/>
        <rFont val="Verdana"/>
        <family val="2"/>
      </rPr>
      <t>Nota:</t>
    </r>
    <r>
      <rPr>
        <sz val="9"/>
        <color rgb="FF555555"/>
        <rFont val="Verdana"/>
        <family val="2"/>
      </rPr>
      <t xml:space="preserve"> Para fins de relato discriminado por negócio, utilizamos a média da proporção das unidades de negócio. Destacamos que em nenhuma das unidades, seja operacional ou corporativo, identificamos salários abaixo do salário mínimo local. </t>
    </r>
  </si>
  <si>
    <t>GRI 202-2 (2016)</t>
  </si>
  <si>
    <r>
      <rPr>
        <b/>
        <sz val="10"/>
        <color rgb="FF555555"/>
        <rFont val="Verdana"/>
        <family val="2"/>
      </rPr>
      <t>Descrição:</t>
    </r>
    <r>
      <rPr>
        <sz val="10"/>
        <color rgb="FF555555"/>
        <rFont val="Verdana"/>
        <family val="2"/>
      </rPr>
      <t xml:space="preserve"> Proporção de membros da diretoria contratados na comunidade local</t>
    </r>
  </si>
  <si>
    <t>Não temos programas de contratações para comunidade local. Apesar de, nas unidades operacionais, termos colaboradores do entorno, o dado não é controlado pela Nexa.</t>
  </si>
  <si>
    <t>GRI 203-1 (2016)</t>
  </si>
  <si>
    <r>
      <rPr>
        <b/>
        <sz val="10"/>
        <color rgb="FF555555"/>
        <rFont val="Verdana"/>
        <family val="2"/>
      </rPr>
      <t>Descrição:</t>
    </r>
    <r>
      <rPr>
        <sz val="10"/>
        <color rgb="FF555555"/>
        <rFont val="Verdana"/>
        <family val="2"/>
      </rPr>
      <t xml:space="preserve"> Investimentos em infraestrutura e apoio a serviços</t>
    </r>
  </si>
  <si>
    <t>Valor (U$S)</t>
  </si>
  <si>
    <t>Descrição do valor investido</t>
  </si>
  <si>
    <r>
      <t xml:space="preserve">referente à investimento em infraestrutura e serviços em unidades de </t>
    </r>
    <r>
      <rPr>
        <b/>
        <sz val="9"/>
        <color rgb="FF555555"/>
        <rFont val="Verdana"/>
        <family val="2"/>
      </rPr>
      <t xml:space="preserve">mineração. </t>
    </r>
    <r>
      <rPr>
        <sz val="9"/>
        <color rgb="FF555555"/>
        <rFont val="Verdana"/>
        <family val="2"/>
      </rPr>
      <t xml:space="preserve">Para unidades no Peru, ainda há U$S 600.658 dolares em </t>
    </r>
    <r>
      <rPr>
        <i/>
        <sz val="9"/>
        <color rgb="FF555555"/>
        <rFont val="Verdana"/>
        <family val="2"/>
      </rPr>
      <t>Obras por Impuesto</t>
    </r>
    <r>
      <rPr>
        <sz val="9"/>
        <color rgb="FF555555"/>
        <rFont val="Verdana"/>
        <family val="2"/>
      </rPr>
      <t>, mecanismo que permite às empresas privadas coordenas com o governo peruano, autoridades reginais/locais ou universidades públicas para financeiar e executar projetos sobre a</t>
    </r>
    <r>
      <rPr>
        <i/>
        <sz val="9"/>
        <color rgb="FF555555"/>
        <rFont val="Verdana"/>
        <family val="2"/>
      </rPr>
      <t xml:space="preserve"> Lei de Obras por Impuesto,</t>
    </r>
    <r>
      <rPr>
        <sz val="9"/>
        <color rgb="FF555555"/>
        <rFont val="Verdana"/>
        <family val="2"/>
      </rPr>
      <t xml:space="preserve"> trazendo benefícios sociais e de relação com o território. </t>
    </r>
  </si>
  <si>
    <t>GRI 204-1 (2016)</t>
  </si>
  <si>
    <r>
      <rPr>
        <b/>
        <sz val="10"/>
        <color rgb="FF555555"/>
        <rFont val="Verdana"/>
        <family val="2"/>
      </rPr>
      <t>Descrição:</t>
    </r>
    <r>
      <rPr>
        <sz val="10"/>
        <color rgb="FF555555"/>
        <rFont val="Verdana"/>
        <family val="2"/>
      </rPr>
      <t xml:space="preserve"> Proporção de gastos com fornecedores locais</t>
    </r>
  </si>
  <si>
    <t>Valor Gasto com Fornecedores Locais</t>
  </si>
  <si>
    <t>Proporção de Gasto com Fornecedores locais</t>
  </si>
  <si>
    <t>GRI 205-1 (2016)</t>
  </si>
  <si>
    <r>
      <rPr>
        <b/>
        <sz val="10"/>
        <color rgb="FF555555"/>
        <rFont val="Verdana"/>
        <family val="2"/>
      </rPr>
      <t>Descrição:</t>
    </r>
    <r>
      <rPr>
        <sz val="10"/>
        <color rgb="FF555555"/>
        <rFont val="Verdana"/>
        <family val="2"/>
      </rPr>
      <t xml:space="preserve"> Operações avaliadas quanto a riscos relacionados à corrupção</t>
    </r>
  </si>
  <si>
    <t>100% das unidades, sejam corporativas, de metalurgia ou mineração, são abrangidas nas avaliações quanto à risco à corrupção. Todos os processos de avaliação de compliance se aplicam para todas as unidades e processos</t>
  </si>
  <si>
    <t>Todas as unidades da Nexa (18), são abrangidas pelo canal de ética, que pode ser acessado por qualquer parte interessada através do link: https://www.contatoseguro.com.br/pt/nexaresources/relato/denuncia. 
Ao fazer o registro do caso o interessado poderá optar pelo país e indicar a unidade onde ocorreu o problemas. As unidades são: Aripuanã, Vazante, Juiz de Fora, Três Marias, Corp SP, Corp BH, Pollarix, SPE Amador, SPE Igarapava e SPE Picada (Brasil), Atacocha, El Porvenir, Cerro Lindo, Cajamarquila e Corp Peru (Peru), EUA, Namímia e Luxemburgo.  Ainda, Todos os processos de avaliação de compliance se aplicam para todas as unidades e processos, a área de compliance avalia riscos relacionados a temas de compliance como corrupção, lavagem de dinheiro, interações com órgãos públicos, processos de doações, patrocínios, conflitos de interesse, due diligence (fornecedores, clientes e demais terceiros). Além do canal da linha ética que está aberto para receber denúncias relacionadas à fraude e corrupção que também serão analisados pelas equipes de compliance e linha ética.</t>
  </si>
  <si>
    <t>GRI 205-2 (2016)</t>
  </si>
  <si>
    <r>
      <rPr>
        <b/>
        <sz val="10"/>
        <color rgb="FF555555"/>
        <rFont val="Verdana"/>
        <family val="2"/>
      </rPr>
      <t>Descrição:</t>
    </r>
    <r>
      <rPr>
        <sz val="10"/>
        <color rgb="FF555555"/>
        <rFont val="Verdana"/>
        <family val="2"/>
      </rPr>
      <t xml:space="preserve"> Comunicação e capacitação em políticas e procedimentos de combate à corrupção</t>
    </r>
  </si>
  <si>
    <t>Brasil</t>
  </si>
  <si>
    <t xml:space="preserve">Terceiros </t>
  </si>
  <si>
    <t>Peru/EUA/Luxemburgo</t>
  </si>
  <si>
    <t>GRI 205-3 (2016)</t>
  </si>
  <si>
    <r>
      <rPr>
        <b/>
        <sz val="10"/>
        <color rgb="FF555555"/>
        <rFont val="Verdana"/>
        <family val="2"/>
      </rPr>
      <t>Descrição:</t>
    </r>
    <r>
      <rPr>
        <sz val="10"/>
        <color rgb="FF555555"/>
        <rFont val="Verdana"/>
        <family val="2"/>
      </rPr>
      <t xml:space="preserve"> Casos confirmados de corrupção e medidas tomadas</t>
    </r>
  </si>
  <si>
    <t>Não foram recebidas denúncias nem identificado nenhum caso de corrupção na Nexa em 2022.</t>
  </si>
  <si>
    <t>Não foram recebidas denúncias nem identificado nenhum caso de corrupção na Nexa em 2023.</t>
  </si>
  <si>
    <t>Não foram recebidas denúncias nem identificado nenhum caso de corrupção na Nexa em 2024.</t>
  </si>
  <si>
    <t>GRI 206-1 (2016)</t>
  </si>
  <si>
    <r>
      <rPr>
        <b/>
        <sz val="10"/>
        <color rgb="FF555555"/>
        <rFont val="Verdana"/>
        <family val="2"/>
      </rPr>
      <t>Descrição:</t>
    </r>
    <r>
      <rPr>
        <sz val="10"/>
        <color rgb="FF555555"/>
        <rFont val="Verdana"/>
        <family val="2"/>
      </rPr>
      <t xml:space="preserve"> Ações judiciais por concorrência desleal, práticas de truste e monopólio</t>
    </r>
  </si>
  <si>
    <t>Não houve ações judiciais por comportamento concorrencial, antitruste e práticas de monopólio na Nexa em 2022.</t>
  </si>
  <si>
    <t>Não houve ações judiciais por comportamento concorrencial, antitruste e práticas de monopólio na Nexa em 2023.</t>
  </si>
  <si>
    <t>Não houve ações judiciais por comportamento concorrencial, antitruste e práticas de monopólio na Nexa em 2024.</t>
  </si>
  <si>
    <t>GRI 207-1 (2019) - GRI 14.23.4</t>
  </si>
  <si>
    <r>
      <rPr>
        <b/>
        <sz val="10"/>
        <color rgb="FF555555"/>
        <rFont val="Verdana"/>
        <family val="2"/>
      </rPr>
      <t>Descrição:</t>
    </r>
    <r>
      <rPr>
        <sz val="10"/>
        <color rgb="FF555555"/>
        <rFont val="Verdana"/>
        <family val="2"/>
      </rPr>
      <t xml:space="preserve"> Abordagem tributária</t>
    </r>
  </si>
  <si>
    <r>
      <t>A Nexa é comprometida com o cumprimento das obrigações tributárias para garantir a conformidade com a legislação fiscal e com o pagamento adequado de tributos em todas as jurisdições em que opera. As suas transações intragrupo são praticadas com base no princípio</t>
    </r>
    <r>
      <rPr>
        <i/>
        <sz val="9"/>
        <color rgb="FF555555"/>
        <rFont val="Verdana"/>
        <family val="2"/>
      </rPr>
      <t xml:space="preserve"> arm's lenght </t>
    </r>
    <r>
      <rPr>
        <sz val="9"/>
        <color rgb="FF555555"/>
        <rFont val="Verdana"/>
        <family val="2"/>
      </rPr>
      <t xml:space="preserve">e cumprindo com todas as obrigações decorrentes das regras de preços de transferência, seguindo os padrões internacionais da OCDE e observando as especificidades das legislações locais. Incentivos fiscais são utilizados pelas entidades do grupo em suas atividades regulares e sempre seguindo as regras e determinações aplicáveis.
A Nexa não conduz negócios em jurisdições consideradas paraísos fiscais, e também não faz uso de planejamentos fiscais agressivos.
O Diretor Financeiro tem a responsabilidade geral pelos assuntos tributários de estratégia fiscal e compliance fiscal e é responsável pela informação fiscal ao Comitê de Auditoria </t>
    </r>
  </si>
  <si>
    <r>
      <t xml:space="preserve">Nota: </t>
    </r>
    <r>
      <rPr>
        <sz val="10"/>
        <color theme="1" tint="0.34998626667073579"/>
        <rFont val="Verdana"/>
        <family val="2"/>
      </rPr>
      <t xml:space="preserve">Idicador adicionado em 2024 para adequação do caderno setorial. O histórico será mantido a partir deste ano </t>
    </r>
  </si>
  <si>
    <t>GRI 207-2 (2019)</t>
  </si>
  <si>
    <r>
      <rPr>
        <b/>
        <sz val="10"/>
        <color rgb="FF555555"/>
        <rFont val="Verdana"/>
        <family val="2"/>
      </rPr>
      <t>Descrição:</t>
    </r>
    <r>
      <rPr>
        <sz val="10"/>
        <color rgb="FF555555"/>
        <rFont val="Verdana"/>
        <family val="2"/>
      </rPr>
      <t xml:space="preserve"> Governança, controle e gestão de risco fiscal</t>
    </r>
  </si>
  <si>
    <t>Na Nexa, a governança e o controle fiscal são supervisionados pelas Diretorias Financeira e Jurídica, com gestão realizada por uma equipe tributária interna experiente, apoiada pelo time jurídico e por consultores externos, quando necessário. A abordagem tributária está integrada à organização por meio da participação da equipe fiscal em projetos estratégicos e na avaliação periódica dos riscos fiscais. Esses riscos são identificados com base na análise contínua das estruturas e operações da companhia, bem como no monitoramento da legislação e jurisprudência aplicáveis, conforme a política interna de mensuração de riscos tributários e previdenciários. Os riscos são classificados conforme seu grau de criticidade e reportados às gerências e diretorias competentes, sendo que os considerados críticos são levados ao Comitê de Riscos. As informações sobre riscos identificados, avaliados e quantificados são periodicamente reportadas às Diretorias Financeira e Jurídica, ao Management Committee e ao Comitê de Riscos da companhia.</t>
  </si>
  <si>
    <t>GRI 207-3 (2019)</t>
  </si>
  <si>
    <r>
      <rPr>
        <b/>
        <sz val="10"/>
        <color rgb="FF555555"/>
        <rFont val="Verdana"/>
        <family val="2"/>
      </rPr>
      <t>Descrição:</t>
    </r>
    <r>
      <rPr>
        <sz val="10"/>
        <color rgb="FF555555"/>
        <rFont val="Verdana"/>
        <family val="2"/>
      </rPr>
      <t xml:space="preserve"> Engajamento de stakeholders e gestão de suas preocupações quanto a tributos</t>
    </r>
  </si>
  <si>
    <t>A Nexa adota uma abordagem responsável e transparente na gestão de impostos, alinhada à sua estratégia empresarial e compromissos de sustentabilidade. A empresa busca manter relações construtivas, colaborativas e profissionais com as autoridades fiscais, pautando-se na transparência e na confiança. Nesse contexto, participa de consultas públicas promovidas pela Receita Federal do Brasil sobre temas que impactam seus negócios e sua estratégia fiscal, e atua de forma propositiva em entidades de classe e confederações. A companhia estabelece diálogos proativos com as autoridades fiscais, especialmente em processos de fiscalização, estando aberta a avaliar opiniões divergentes e, quando aplicável, revisar suas interpretações. A abordagem fiscal da Nexa também considera o equilíbrio entre conformidade e eficiência, dentro de um nível de tolerância a riscos tributários condizente com sua governança corporativa e políticas internas.</t>
  </si>
  <si>
    <t>Raça</t>
  </si>
  <si>
    <r>
      <rPr>
        <b/>
        <sz val="10"/>
        <color rgb="FF555555"/>
        <rFont val="Verdana"/>
        <family val="2"/>
      </rPr>
      <t>Descrição:</t>
    </r>
    <r>
      <rPr>
        <sz val="10"/>
        <color rgb="FF555555"/>
        <rFont val="Verdana"/>
        <family val="2"/>
      </rPr>
      <t xml:space="preserve"> Casos de discriminação e medidas corretivas tomadas </t>
    </r>
  </si>
  <si>
    <t>Cor</t>
  </si>
  <si>
    <t>Denúncias recebidas pela linha ética no período coberto pelo relatório</t>
  </si>
  <si>
    <t>Casos recebidos no período coberto pelo relatório ainda em análise</t>
  </si>
  <si>
    <t>Casos analisados e considerados não procedentes</t>
  </si>
  <si>
    <t>Casos analisados e considerados procedentes</t>
  </si>
  <si>
    <t>Faixa etária</t>
  </si>
  <si>
    <t>Religião</t>
  </si>
  <si>
    <t>Ascendência nacional</t>
  </si>
  <si>
    <t>Outros</t>
  </si>
  <si>
    <t>GRI 408-1 e 409-1</t>
  </si>
  <si>
    <r>
      <rPr>
        <b/>
        <sz val="10"/>
        <color rgb="FF555555"/>
        <rFont val="Verdana"/>
        <family val="2"/>
      </rPr>
      <t>Descrição GRI 408-1:</t>
    </r>
    <r>
      <rPr>
        <sz val="10"/>
        <color rgb="FF555555"/>
        <rFont val="Verdana"/>
        <family val="2"/>
      </rPr>
      <t xml:space="preserve"> Operações de fornecedores com risco significativo de casos de trabalho infantil</t>
    </r>
  </si>
  <si>
    <r>
      <rPr>
        <b/>
        <sz val="10"/>
        <color rgb="FF555555"/>
        <rFont val="Verdana"/>
        <family val="2"/>
      </rPr>
      <t>Descrição GRI 409-1:</t>
    </r>
    <r>
      <rPr>
        <sz val="10"/>
        <color rgb="FF555555"/>
        <rFont val="Verdana"/>
        <family val="2"/>
      </rPr>
      <t xml:space="preserve"> Operações e fornecedores com risco significativo para a ocorrência de trabalho forçado ou análogo ao escravo</t>
    </r>
  </si>
  <si>
    <t>Em 2023, não identificamos, neste processo, operações ou fornecedores com riscos relacionado a trabalho infantil ou trabalho forçado</t>
  </si>
  <si>
    <t>Em 2024, não identificamos, neste processo, operações ou fornecedores com riscos relacionado a trabalho infantil ou trabalho forçado</t>
  </si>
  <si>
    <t>GRI 414-1 e 414-2</t>
  </si>
  <si>
    <r>
      <rPr>
        <b/>
        <sz val="10"/>
        <color rgb="FF555555"/>
        <rFont val="Verdana"/>
        <family val="2"/>
      </rPr>
      <t>Descrição GRI 414-1:</t>
    </r>
    <r>
      <rPr>
        <sz val="10"/>
        <color rgb="FF555555"/>
        <rFont val="Verdana"/>
        <family val="2"/>
      </rPr>
      <t xml:space="preserve"> Novos fornecedores selecionados com base em critérios sociais</t>
    </r>
  </si>
  <si>
    <r>
      <rPr>
        <b/>
        <sz val="10"/>
        <color rgb="FF555555"/>
        <rFont val="Verdana"/>
        <family val="2"/>
      </rPr>
      <t>Descrição GRI 414-2:</t>
    </r>
    <r>
      <rPr>
        <sz val="10"/>
        <color rgb="FF555555"/>
        <rFont val="Verdana"/>
        <family val="2"/>
      </rPr>
      <t xml:space="preserve"> Impactos sociais negativos na cadeia de fornecedores e medidas tomadas</t>
    </r>
  </si>
  <si>
    <t>Em 2024, 99% dos fornecedores que a Nexa considerou selecionar ou contratar foram avaliados e aprovados em critérios ambientais. No ano, 3.998 (99%) foram submetivos à avaliação social, sendo que 1% dessa base apresentou possibilidade de impacto. Os casos foram tratados com planos de ação corretivos para garantir a solução e promover práticas sustentáveis e éticas.
 A avaliação dos impactos sociais em nossos fornecedores tambem ocorre por meio do nosso programa de avaliação de fornecedores, que agora é dividido em duas etapas distintas, visando garantir a conformidade e o alinhamento com nossos valores e critérios operacionais e ambientais.
Primeira Etapa: Avaliação Interna_x000B_Na primeira fase, conduzimos uma avaliação interna, tanto qualitativa quanto quantitativa, focada no desempenho, segurança e conformidade dos fornecedores em relação aos nossos critérios operacionais e ambientais. O principal objetivo é garantir que nossos fornecedores atendam aos mais elevados padrões de excelência e sustentabilidade._x000B_Os aspectos avaliados incluem:
Desempenho: Analisamos a adequação do fornecedor ao escopo contratado, o cumprimento de prazos, a qualificação da mão de obra, o atendimento aos planos de ação e o nível de comunicação entre o gestor do contrato e o fornecedor.
Compliance: Verificamos a conformidade dos fornecedores com práticas que possam prejudicar a imagem da empresa, incluindo denúncias de corrupção ou envolvimento com práticas ilícitas.
Saúde e Segurança: Avaliamos o cumprimento das normas de segurança, como o uso adequado de Equipamentos de Proteção Individual (EPIs) e Coletivos (EPCs), o seguimento das regras de segurança no trabalho, e o tratamento de acidentes, verificando se os planos de ação foram implementados corretamente.
Para os fornecedores que apresentaram oportunidades de melhoria, elaboramos planos de ação específicos, focados no apoio ao seu desenvolvimento contínuo e no incentivo a uma cultura de aprimoramento dentro da cadeia de valor.
Segunda Etapa: Avaliação Externa_x000B_Na segunda fase, realizamos uma avaliação externa, que conta com a participação ativa dos fornecedores, com foco nos critérios ESG (ambientais, sociais e de governança). O objetivo dessa etapa é medir a maturidade dos fornecedores nessas áreas, identificando suas práticas e políticas tanto ambientais quanto sociais, além de avaliar como eles contribuem para boas práticas de governança.
Essa abordagem permite uma visão abrangente e integrada dos fornecedores, identificando não apenas seu desempenho operacional, mas também seu compromisso com a sustentabilidade e a responsabilidade social. 
Após a consolidação dos resultados do programa de avaliação de fornecedores do ano vigente, aplica-se a Política de Consequências, que determina as ações a serem tomadas com base no desempenho dos fornecedores. Esta política tem como objetivo garantir que o desempenho dos fornecedores seja monitorado de maneira justa e consistente, incentivando a melhoria contínua e alinhamento com os nossos padrões.
Fornecedores que apresentarem uma redução no desempenho ao longo dos anos serão avaliados pela liderança, que determinará a necessidade de um plano de melhoria para apoiar o desenvolvimento do fornecedor. O acompanhamento e a execução desse plano visam promover a correção de eventuais falhas e o retorno do fornecedor aos padrões desejados.</t>
  </si>
  <si>
    <t>GRI 415 (2016)</t>
  </si>
  <si>
    <r>
      <rPr>
        <b/>
        <sz val="10"/>
        <color rgb="FF555555"/>
        <rFont val="Verdana"/>
        <family val="2"/>
      </rPr>
      <t>Descrição :</t>
    </r>
    <r>
      <rPr>
        <sz val="10"/>
        <color rgb="FF555555"/>
        <rFont val="Verdana"/>
        <family val="2"/>
      </rPr>
      <t xml:space="preserve"> Contribuições Políticas</t>
    </r>
  </si>
  <si>
    <t xml:space="preserve"> </t>
  </si>
  <si>
    <t>A Nexa não realiza contribuições financeiras ou em espécie a partidos políticos, políticos individuais ou instituições relacionadas. A atuação da empresa está voltada ao fortalecimento das políticas públicas por meio de programas sociais que abrangem temas como diversificação econômica, gestão da água e educação, especialmente nas regiões onde opera. Esses programas podem incluir suporte técnico, capacitação de servidores públicos, elaboração de diagnósticos e documentos técnicos, além da promoção de processos participativos com gestores e comunidades. Embora gerem impactos positivos na melhoria dos serviços públicos, a Nexa reconhece os riscos associados, como a possível dependência da gestão pública, má conduta de terceiros, corrupção e interpretações equivocadas sobre o papel da empresa nas ações sociais. Por isso, mantém diretrizes claras de integridade e conformidade para mitigar esses riscos.</t>
  </si>
  <si>
    <t>GRI 2-27 (2021)</t>
  </si>
  <si>
    <r>
      <rPr>
        <b/>
        <sz val="10"/>
        <color rgb="FF555555"/>
        <rFont val="Verdana"/>
        <family val="2"/>
      </rPr>
      <t>Descrição:</t>
    </r>
    <r>
      <rPr>
        <sz val="10"/>
        <color rgb="FF555555"/>
        <rFont val="Verdana"/>
        <family val="2"/>
      </rPr>
      <t xml:space="preserve"> Conformidade com leis e regulamentos</t>
    </r>
  </si>
  <si>
    <t>Região</t>
  </si>
  <si>
    <t>Sanções não-monetárias e multas referentes a casos significativos em 2024</t>
  </si>
  <si>
    <t>Meio Ambiente</t>
  </si>
  <si>
    <t>Tributário</t>
  </si>
  <si>
    <t>Multas / TACs ou TC's</t>
  </si>
  <si>
    <t>Valor Monerário</t>
  </si>
  <si>
    <t>¹ Para o ano de 2024, pagamos US$ 4.960.385 em casos de não conformidade trabalhista. Nos anos anteriores não tivemos valores significativos a serem reportados.</t>
  </si>
  <si>
    <t>SASB - EM-MM-510a.1</t>
  </si>
  <si>
    <r>
      <rPr>
        <b/>
        <sz val="10"/>
        <color rgb="FF555555"/>
        <rFont val="Verdana"/>
        <family val="2"/>
      </rPr>
      <t xml:space="preserve">Descrição: </t>
    </r>
    <r>
      <rPr>
        <sz val="10"/>
        <color rgb="FF555555"/>
        <rFont val="Verdana"/>
        <family val="2"/>
      </rPr>
      <t xml:space="preserve">Descrição do sistema de gestão para prevenção de corrupção e suborno em toda a cadeia de valor </t>
    </r>
  </si>
  <si>
    <t>O sistema de gestão para a prevenção da corrupção e do suborno na Nexa é uma estrutura integrada que combina políticas, procedimentos e controles para identificar, mitigar e monitorar riscos de corrupção, promovendo a integridade em todas as nossas operações operações, negociações e interações com terceiros. Iniciando-se pelo comprometimento da alta liderança e pela implementação do nosso Código de Conduta, realizamos sessões de treinamentos sobre diferentes temáticas de Compliance, análises due diligence de parceiros e fornecedores, avaliação de conflitos de interesses, doações, patrocínios, brindes/hospitalidades e as interações de representantes Nexa junto a entidades governamentais. Além disso, estamos suportados por um Canal de denúncias (Linha Ética) para recepção de reportes relacionados a desvios de conduta.</t>
  </si>
  <si>
    <t>SASB - EM-MM-510a.2</t>
  </si>
  <si>
    <r>
      <rPr>
        <b/>
        <sz val="10"/>
        <color rgb="FF555555"/>
        <rFont val="Verdana"/>
        <family val="2"/>
      </rPr>
      <t xml:space="preserve">Descrição: </t>
    </r>
    <r>
      <rPr>
        <sz val="10"/>
        <color rgb="FF555555"/>
        <rFont val="Verdana"/>
        <family val="2"/>
      </rPr>
      <t xml:space="preserve">Produção em países que têm os 20 mais baixos índices de percepção de corrupção da Transparency International </t>
    </r>
  </si>
  <si>
    <t>Não se aplica, pois a Nexa não possui operações em nenhum dos 20 países pior listados no ranking de percepção de corrupção da Transparency Internacional.</t>
  </si>
  <si>
    <t>A Nexa não mantém relação comercial com atividades de Mineração Artesanal e de Pequena Escala (MAPE). Todas as suas cadeias de suprimentos passam por processos de due diligence e seguem rigorosos critérios de integridade, direitos humanos e rastreabilidade, o que inclui a verificação da origem de materiais e a não vinculação a práticas não reguladas ou informais.</t>
  </si>
  <si>
    <t>GRI 203-1</t>
  </si>
  <si>
    <t>Investimentos em infraestrutura e apoio a serviços</t>
  </si>
  <si>
    <t>GRI  14.13.2</t>
  </si>
  <si>
    <t>GRI 14.11.3 e SASB - EM-MM-210a.1 e SASB - EM-MM-210a.2</t>
  </si>
  <si>
    <t>Meta Original</t>
  </si>
  <si>
    <t>Meta Atual</t>
  </si>
  <si>
    <t>Redução de 10% na intensidade das emissões de Escopo 1 por tonelada de zinco</t>
  </si>
  <si>
    <r>
      <rPr>
        <b/>
        <sz val="9"/>
        <color rgb="FF555555"/>
        <rFont val="Verdana"/>
        <family val="2"/>
      </rPr>
      <t>Original:</t>
    </r>
    <r>
      <rPr>
        <sz val="9"/>
        <color rgb="FF555555"/>
        <rFont val="Verdana"/>
        <family val="2"/>
      </rPr>
      <t xml:space="preserve"> Emissões em ktCO2e
</t>
    </r>
    <r>
      <rPr>
        <b/>
        <sz val="9"/>
        <color rgb="FF555555"/>
        <rFont val="Verdana"/>
        <family val="2"/>
      </rPr>
      <t xml:space="preserve">Atual: </t>
    </r>
    <r>
      <rPr>
        <sz val="9"/>
        <color rgb="FF555555"/>
        <rFont val="Verdana"/>
        <family val="2"/>
      </rPr>
      <t xml:space="preserve">- tCo2eq/tZon </t>
    </r>
  </si>
  <si>
    <t>Manter a matriz de energia elétrica (EE) da Nexa composta, em sua totalidade, de fontes renováveis.</t>
  </si>
  <si>
    <t>Desenvolver um Plano de Adaptação às MudançasClimáticas para todas as operações.</t>
  </si>
  <si>
    <t>Definir, até 2035, um plano de neutralidade de carbono.</t>
  </si>
  <si>
    <t>Alcançar uma redução de 10% no consumo específico de água nas unidades de mineração.</t>
  </si>
  <si>
    <t>NA²</t>
  </si>
  <si>
    <r>
      <rPr>
        <b/>
        <sz val="9"/>
        <color rgb="FF555555"/>
        <rFont val="Verdana"/>
        <family val="2"/>
      </rPr>
      <t>2030</t>
    </r>
    <r>
      <rPr>
        <sz val="9"/>
        <color rgb="FF555555"/>
        <rFont val="Verdana"/>
        <family val="2"/>
      </rPr>
      <t xml:space="preserve">
Redução absoluta das emissões de escopo 1 em 20% (52 mil toneladas de CO2 equivalente).
Atingir a neutralidade de emissões até 2040. 
</t>
    </r>
  </si>
  <si>
    <r>
      <rPr>
        <b/>
        <sz val="9"/>
        <color rgb="FF555555"/>
        <rFont val="Verdana"/>
        <family val="2"/>
      </rPr>
      <t xml:space="preserve">2025: </t>
    </r>
    <r>
      <rPr>
        <sz val="9"/>
        <color rgb="FF555555"/>
        <rFont val="Verdana"/>
        <family val="2"/>
      </rPr>
      <t>Alcançar o</t>
    </r>
    <r>
      <rPr>
        <i/>
        <sz val="9"/>
        <color rgb="FF555555"/>
        <rFont val="Verdana"/>
        <family val="2"/>
      </rPr>
      <t xml:space="preserve"> net zero </t>
    </r>
    <r>
      <rPr>
        <sz val="9"/>
        <color rgb="FF555555"/>
        <rFont val="Verdana"/>
        <family val="2"/>
      </rPr>
      <t>até 2050</t>
    </r>
  </si>
  <si>
    <r>
      <t xml:space="preserve">2024: </t>
    </r>
    <r>
      <rPr>
        <sz val="9"/>
        <color rgb="FF555555"/>
        <rFont val="Verdana"/>
        <family val="2"/>
      </rPr>
      <t>Atingir a neutralidade de emissões até 2024</t>
    </r>
  </si>
  <si>
    <t>Alcançar uma redução de 10% no consumo específico de água nas unidades metalurgicas</t>
  </si>
  <si>
    <r>
      <rPr>
        <b/>
        <sz val="9"/>
        <color rgb="FF555555"/>
        <rFont val="Verdana"/>
        <family val="2"/>
      </rPr>
      <t>Origininal:</t>
    </r>
    <r>
      <rPr>
        <sz val="9"/>
        <color rgb="FF555555"/>
        <rFont val="Verdana"/>
        <family val="2"/>
      </rPr>
      <t xml:space="preserve"> m³/ton de metal
</t>
    </r>
    <r>
      <rPr>
        <b/>
        <sz val="9"/>
        <color rgb="FF555555"/>
        <rFont val="Verdana"/>
        <family val="2"/>
      </rPr>
      <t>Atual:m³/tZnCt</t>
    </r>
  </si>
  <si>
    <t xml:space="preserve">Zero fatalidade em todas as unidades operacionais.
</t>
  </si>
  <si>
    <t>Zero fatalidades em todas as unidades operacionais</t>
  </si>
  <si>
    <r>
      <t>2</t>
    </r>
    <r>
      <rPr>
        <u/>
        <vertAlign val="superscript"/>
        <sz val="9"/>
        <color theme="1"/>
        <rFont val="Verdana"/>
        <family val="2"/>
      </rPr>
      <t>o</t>
    </r>
    <r>
      <rPr>
        <sz val="9"/>
        <color theme="1"/>
        <rFont val="Verdana"/>
        <family val="2"/>
      </rPr>
      <t xml:space="preserve"> q.</t>
    </r>
  </si>
  <si>
    <r>
      <t xml:space="preserve"> 2</t>
    </r>
    <r>
      <rPr>
        <u/>
        <vertAlign val="superscript"/>
        <sz val="9"/>
        <color theme="1"/>
        <rFont val="Verdana"/>
        <family val="2"/>
      </rPr>
      <t>o</t>
    </r>
    <r>
      <rPr>
        <sz val="9"/>
        <color theme="1"/>
        <rFont val="Verdana"/>
        <family val="2"/>
      </rPr>
      <t xml:space="preserve"> q.</t>
    </r>
  </si>
  <si>
    <t xml:space="preserve">30% de mulheres em cargos de liderança </t>
  </si>
  <si>
    <t>1- Baseline refere-se ao ano de 2020, exceto para consumo de água específico que considera 2024 para as unidades mineradoras e 2023 para as refinarias.</t>
  </si>
  <si>
    <t>2 - Não aplicável, devido à mudança do ano de baseline para 2024</t>
  </si>
  <si>
    <t>25% de mulheres na força de trabalho5</t>
  </si>
  <si>
    <t>m³/ton de ROM (Run of Mine)³</t>
  </si>
  <si>
    <t>3 -Run-of-mine (ROM): minério bruto, obtido diretamente da mina, sem sofrer nenhum tipo de beneficiamento.</t>
  </si>
  <si>
    <t>Posicionar a Nexa no primeiro quartil* da indústria de mineração em relação à Taxa de Frequência de Acidentes Reportáveis (TRIFR).4</t>
  </si>
  <si>
    <t xml:space="preserve">Consolidar todas as unidades no primeiro quartil* da indústria de mineração em relação à Taxa de Frequência de Acidentes Reportáveis (TRIFR). 
</t>
  </si>
  <si>
    <t>4 -Fonte: International Council on Mining and Metals (ICMM).</t>
  </si>
  <si>
    <t>5 - A meta de mulheres na força de trabalho foi requalificada para meta interna</t>
  </si>
  <si>
    <t>As operações geram emissões de GEE principalmente no Escopo 1, associadas à combustão de combustíveis e a processos de fundição e refino, além de contribuições da cadeia de valor. A transição energética cria oportunidades de eficiência e redução de emissões, reforçadas pela atuação em países com matriz elétrica majoritariamente renovável. A Nexa acompanha de forma proativa metas climáticas, evolução regulatória e dinâmicas de mercado, buscando mitigar riscos e fortalecer a competitividade de seus ativos.</t>
  </si>
  <si>
    <t>As atividades de mineração demandam gestão responsável dos recursos hídricos, especialmente em regiões sob estresse hídrico, onde iniciativas como a dessalinização já implementada contribuem para fortalecer a segurança hídrica e a resiliência operacional. As operações também são conduzidas com atenção à proteção da biodiversidade e à mitigação de impactos ambientais.</t>
  </si>
  <si>
    <t xml:space="preserve">Barragens e Resíduos </t>
  </si>
  <si>
    <t>A gestão de barragens e resíduos é conduzida com foco na integridade operacional e socioambiental, considerando a complexidade de monitoramento, armazenamento e os requisitos regulatórios aplicáveis. Controles rigorosos são implementados para prevenir impactos ambientais e mitigar riscos legais e reputacionais. Ao mesmo tempo, a ampliação de iniciativas de economia circular fortalece a valorização de resíduos como insumos para outros setores, gerando eficiência e oportunidades de negócios.</t>
  </si>
  <si>
    <r>
      <rPr>
        <b/>
        <sz val="9"/>
        <color rgb="FF555555"/>
        <rFont val="Verdana"/>
        <family val="2"/>
      </rPr>
      <t>Impacto Potencial Negativo</t>
    </r>
    <r>
      <rPr>
        <sz val="9"/>
        <color rgb="FF555555"/>
        <rFont val="Verdana"/>
        <family val="2"/>
      </rPr>
      <t xml:space="preserve">
• Manejo inadequado de resíduos pode contaminar solos, águas e ecossistemas.
• Degradação ambiental, pressões regulatórias e impactos às comunidades vizinhas.
</t>
    </r>
    <r>
      <rPr>
        <b/>
        <sz val="9"/>
        <color rgb="FF555555"/>
        <rFont val="Verdana"/>
        <family val="2"/>
      </rPr>
      <t>Principais riscos:</t>
    </r>
    <r>
      <rPr>
        <sz val="9"/>
        <color rgb="FF555555"/>
        <rFont val="Verdana"/>
        <family val="2"/>
      </rPr>
      <t xml:space="preserve">
• Rompimentos ou instabilidades com impactos socioambientais
• Restrições regulatórias e paralisações operacionais por limites de armazenamento
• Falhas ou não-conformidades podem gerar multas e interrupções produtivas
</t>
    </r>
    <r>
      <rPr>
        <b/>
        <sz val="9"/>
        <color rgb="FF555555"/>
        <rFont val="Verdana"/>
        <family val="2"/>
      </rPr>
      <t>Principais oportunidades:</t>
    </r>
    <r>
      <rPr>
        <sz val="9"/>
        <color rgb="FF555555"/>
        <rFont val="Verdana"/>
        <family val="2"/>
      </rPr>
      <t xml:space="preserve">
Expansão de iniciativas de economia circular
</t>
    </r>
    <r>
      <rPr>
        <b/>
        <sz val="9"/>
        <color rgb="FF555555"/>
        <rFont val="Verdana"/>
        <family val="2"/>
      </rPr>
      <t>Compromissos</t>
    </r>
    <r>
      <rPr>
        <sz val="9"/>
        <color rgb="FF555555"/>
        <rFont val="Verdana"/>
        <family val="2"/>
      </rPr>
      <t xml:space="preserve">
</t>
    </r>
    <r>
      <rPr>
        <sz val="9"/>
        <color theme="2" tint="-0.499984740745262"/>
        <rFont val="Verdana"/>
        <family val="2"/>
      </rPr>
      <t xml:space="preserve">Ser reconhecida como uma empresa engajada e transparente em segurança e gestão de barragens, que segue padrões rigorosos e reconhecidos internacionalmente.
</t>
    </r>
    <r>
      <rPr>
        <sz val="9"/>
        <color rgb="FF555555"/>
        <rFont val="Verdana"/>
        <family val="2"/>
      </rPr>
      <t xml:space="preserve">
</t>
    </r>
  </si>
  <si>
    <t>Confirmidade e Gestão de Riscos de Incidentes Ambientais</t>
  </si>
  <si>
    <t>As operações são conduzidas com controles ambientais rigorosos e em conformidade com a legislação aplicável, visando gerir emissões atmosféricas e o manejo de efluentes e resíduos. A Nexa mantém sistemas de monitoramento e prevenção para proteger a qualidade do ar, da água e do solo, inclusive diante de situações excepcionais ou eventos climáticos extremos, reforçando a resiliência ambiental de suas atividades.</t>
  </si>
  <si>
    <r>
      <rPr>
        <b/>
        <sz val="9"/>
        <color rgb="FF555555"/>
        <rFont val="Verdana"/>
        <family val="2"/>
      </rPr>
      <t>Impacto Potencial Negativo</t>
    </r>
    <r>
      <rPr>
        <sz val="9"/>
        <color rgb="FF555555"/>
        <rFont val="Verdana"/>
        <family val="2"/>
      </rPr>
      <t xml:space="preserve">
• Emissões atmosféricas podem impactar a qualidade do ar.
• Vazamentos e falhas podem afetar água, solo e ecossistemas..
</t>
    </r>
    <r>
      <rPr>
        <b/>
        <sz val="9"/>
        <color rgb="FF555555"/>
        <rFont val="Verdana"/>
        <family val="2"/>
      </rPr>
      <t>Principais riscos:</t>
    </r>
    <r>
      <rPr>
        <sz val="9"/>
        <color rgb="FF555555"/>
        <rFont val="Verdana"/>
        <family val="2"/>
      </rPr>
      <t xml:space="preserve">
Contaminação de recursos hídricos e do solo 
</t>
    </r>
  </si>
  <si>
    <t>As operações estão inseridas em contextos sociais que envolvem expectativas relacionadas à geração de emprego, ao desenvolvimento econômico e ambiental e ao acesso à água. Esses fatores podem influenciar a percepção das comunidades e a manutenção da licença social para operar. A Nexa atua por meio de diálogo estruturado, engajamento transparente e iniciativas de desenvolvimento local, visando fortalecer relações de confiança e promover valor compartilhado de longo prazo.</t>
  </si>
  <si>
    <r>
      <rPr>
        <b/>
        <sz val="9"/>
        <color rgb="FF555555"/>
        <rFont val="Verdana"/>
        <family val="2"/>
      </rPr>
      <t>Impacto Potencial Negativo</t>
    </r>
    <r>
      <rPr>
        <sz val="9"/>
        <color rgb="FF555555"/>
        <rFont val="Verdana"/>
        <family val="2"/>
      </rPr>
      <t xml:space="preserve">
Reconhecemos os desafios sociais associados às nossas operações, incluindo a dependência econômica da comunidade, preocupações com o fechamento das unidades, além de impactos socioambientais. Entendendo os riscos, nosso objetivo é garantir que nossas operações impulsionem o desenvolvimento local com benefícios compartilhados. Monitoramos continuamente nossa atuação por meio de reportes mensais, que avaliam potenciais conflitos sociais e a eficácia na gestão de consultas, queixas e reclamações, assegurando um relacionamento transparente e responsivo com as comunidades.
</t>
    </r>
    <r>
      <rPr>
        <b/>
        <sz val="9"/>
        <color rgb="FF555555"/>
        <rFont val="Verdana"/>
        <family val="2"/>
      </rPr>
      <t>Principais riscos:</t>
    </r>
    <r>
      <rPr>
        <sz val="9"/>
        <color rgb="FF555555"/>
        <rFont val="Verdana"/>
        <family val="2"/>
      </rPr>
      <t xml:space="preserve">
Conflitos sociais;
Descumprimentos de compromissos e acordos sociais;
Paradas e Bloqueios operacionais;
Impacto Reputacional
Impactos Socioambientais
</t>
    </r>
    <r>
      <rPr>
        <b/>
        <sz val="9"/>
        <color rgb="FF555555"/>
        <rFont val="Verdana"/>
        <family val="2"/>
      </rPr>
      <t>Principais oportunidades:</t>
    </r>
    <r>
      <rPr>
        <sz val="9"/>
        <color rgb="FF555555"/>
        <rFont val="Verdana"/>
        <family val="2"/>
      </rPr>
      <t xml:space="preserve">
Desenvolvilmento socioeconômico como legado social para comunidades;
Eficiênica na geração de valor compartilhado com as comunidades  
Ganho de reputação e estabilidade operacional
</t>
    </r>
    <r>
      <rPr>
        <b/>
        <sz val="9"/>
        <color rgb="FF555555"/>
        <rFont val="Verdana"/>
        <family val="2"/>
      </rPr>
      <t>Compromissos</t>
    </r>
    <r>
      <rPr>
        <sz val="9"/>
        <color rgb="FF555555"/>
        <rFont val="Verdana"/>
        <family val="2"/>
      </rPr>
      <t xml:space="preserve">
Desenvolver iniciativas que ampliem as oportunidades de renda nas comunidades, criando alternativas sustentáveis que reduzam a dependência econômica das operações e mitiguem os impactos de eventuais transições produtivas.
</t>
    </r>
  </si>
  <si>
    <t>Capital Humano</t>
  </si>
  <si>
    <t>As operações ocorrem em um contexto de transformação que demanda atenção contínua ao bem-estar dos colaboradores. A Nexa busca aprimorar condições de trabalho, fortalecer o diálogo social e ampliar o uso de tecnologias para aumentar a segurança. As iniciativas de diversidade e inclusão reforçam o compromisso com a igualdade de oportunidades.</t>
  </si>
  <si>
    <r>
      <rPr>
        <b/>
        <sz val="9"/>
        <color rgb="FF555555"/>
        <rFont val="Verdana"/>
        <family val="2"/>
      </rPr>
      <t>Impacto Potencial Negativo</t>
    </r>
    <r>
      <rPr>
        <sz val="9"/>
        <color rgb="FF555555"/>
        <rFont val="Verdana"/>
        <family val="2"/>
      </rPr>
      <t xml:space="preserve">
• Rotatividade e desafios na atração e retenção.
• Volatilidade de mercado e automação com impactos sobre emprego.
• Exigências operacionais que podem afetar bem-estar e equidade.
• Desafios na promoção e retenção da diversidade.
</t>
    </r>
    <r>
      <rPr>
        <b/>
        <sz val="9"/>
        <color rgb="FF555555"/>
        <rFont val="Verdana"/>
        <family val="2"/>
      </rPr>
      <t>Principais riscos:</t>
    </r>
    <r>
      <rPr>
        <sz val="9"/>
        <color rgb="FF555555"/>
        <rFont val="Verdana"/>
        <family val="2"/>
      </rPr>
      <t xml:space="preserve">
• Segurança no deslocamento para áreas remotas
• Riscos por alta rotatividade e retenção limitada
</t>
    </r>
    <r>
      <rPr>
        <b/>
        <sz val="9"/>
        <color rgb="FF555555"/>
        <rFont val="Verdana"/>
        <family val="2"/>
      </rPr>
      <t>Principais oportunidades:</t>
    </r>
    <r>
      <rPr>
        <sz val="9"/>
        <color rgb="FF555555"/>
        <rFont val="Verdana"/>
        <family val="2"/>
      </rPr>
      <t xml:space="preserve">
• Programa abrangente de treinamento e capacitação de colaboradores
• Programa estruturado de desenvolvimento de lideranças
</t>
    </r>
    <r>
      <rPr>
        <b/>
        <sz val="9"/>
        <color rgb="FF555555"/>
        <rFont val="Verdana"/>
        <family val="2"/>
      </rPr>
      <t>Compromissos</t>
    </r>
    <r>
      <rPr>
        <sz val="9"/>
        <color rgb="FF555555"/>
        <rFont val="Verdana"/>
        <family val="2"/>
      </rPr>
      <t xml:space="preserve">
• Aumentar para 25% as mulheres na forçade trabalho
• Aumentar para 30% as mulheres em cargos de liderança</t>
    </r>
  </si>
  <si>
    <t>A saúde e segurança dos colaboradores é prioridade para a Nexa. As operações em ambientes subterrâneos e metalúrgicos exigem gestão contínua de riscos operacionais, incluindo exposições físicas, químicas e psicossociais. Ao mesmo tempo, o avanço de tecnologias como IA e automação contribui para aprimorar controles, reduzir incidentes e fortalecer a cultura de segurança.</t>
  </si>
  <si>
    <r>
      <rPr>
        <b/>
        <sz val="9"/>
        <color rgb="FF555555"/>
        <rFont val="Verdana"/>
        <family val="2"/>
      </rPr>
      <t>Impacto Potencial Negativo</t>
    </r>
    <r>
      <rPr>
        <sz val="9"/>
        <color rgb="FF555555"/>
        <rFont val="Verdana"/>
        <family val="2"/>
      </rPr>
      <t xml:space="preserve">
• Exposição a estressores psicossociais, que podem gerar fadiga e impactos à saúde mental.
</t>
    </r>
    <r>
      <rPr>
        <b/>
        <sz val="9"/>
        <color rgb="FF555555"/>
        <rFont val="Verdana"/>
        <family val="2"/>
      </rPr>
      <t xml:space="preserve">Impacto Atual Negativo
• Exposição ocupacional e ocorrência de acidentes podem afetar a saúde, a segurança e reputação.
</t>
    </r>
    <r>
      <rPr>
        <sz val="9"/>
        <color rgb="FF555555"/>
        <rFont val="Verdana"/>
        <family val="2"/>
      </rPr>
      <t xml:space="preserve">
</t>
    </r>
    <r>
      <rPr>
        <b/>
        <sz val="9"/>
        <color rgb="FF555555"/>
        <rFont val="Verdana"/>
        <family val="2"/>
      </rPr>
      <t>Principais riscos:</t>
    </r>
    <r>
      <rPr>
        <sz val="9"/>
        <color rgb="FF555555"/>
        <rFont val="Verdana"/>
        <family val="2"/>
      </rPr>
      <t xml:space="preserve">
• Riscos associados à integridade de estruturas e à ocorrência de incidentes críticos
• Desafios na resposta a emergências em áreas remotas.
• Riscos de não conformidade com requisitos de SSO.
</t>
    </r>
    <r>
      <rPr>
        <b/>
        <sz val="9"/>
        <color rgb="FF555555"/>
        <rFont val="Verdana"/>
        <family val="2"/>
      </rPr>
      <t>Principais oportunidades:</t>
    </r>
    <r>
      <rPr>
        <sz val="9"/>
        <color rgb="FF555555"/>
        <rFont val="Verdana"/>
        <family val="2"/>
      </rPr>
      <t xml:space="preserve">
• Uso de tecnologias e automação para aprimorar controles, reduzir exposições e fortalecer a segurança.
</t>
    </r>
    <r>
      <rPr>
        <b/>
        <sz val="9"/>
        <color rgb="FF555555"/>
        <rFont val="Verdana"/>
        <family val="2"/>
      </rPr>
      <t>Compromissos</t>
    </r>
    <r>
      <rPr>
        <sz val="9"/>
        <color rgb="FF555555"/>
        <rFont val="Verdana"/>
        <family val="2"/>
      </rPr>
      <t xml:space="preserve">
Ano a ano, ter zeo fatalidade em todas as unidades operacionais
Consolidar a Nexa no primeiro quartil da indústria de mineração em relação à Taxa de Frequência de Acidentes Reportáveis (TRIFR)</t>
    </r>
  </si>
  <si>
    <r>
      <rPr>
        <b/>
        <sz val="9"/>
        <color rgb="FF555555"/>
        <rFont val="Verdana"/>
        <family val="2"/>
      </rPr>
      <t xml:space="preserve">
Impactos</t>
    </r>
    <r>
      <rPr>
        <sz val="9"/>
        <color rgb="FF555555"/>
        <rFont val="Verdana"/>
        <family val="2"/>
      </rPr>
      <t xml:space="preserve">
As mudanças climáticas, destacadas há quase uma década no Relatório de Riscos Globais do Fórum Econômico Mundial, estão entre os principais riscos globais para as pessoas e as cadeias produtivas em todo o mundo. Essa realidade não é diferente na realidade da Nexa. Diante disso, nossa prioridade é promover uma mineração de baixo carbono, contribuindo para toda a cadeia de valor, tornando nosso negócio resiliente aos efeitos das mudanças climáticas e apoiando uma transição justa para uma economia sustentável.
</t>
    </r>
    <r>
      <rPr>
        <b/>
        <sz val="9"/>
        <color rgb="FF555555"/>
        <rFont val="Verdana"/>
        <family val="2"/>
      </rPr>
      <t>Principais riscos:</t>
    </r>
    <r>
      <rPr>
        <sz val="9"/>
        <color rgb="FF555555"/>
        <rFont val="Verdana"/>
        <family val="2"/>
      </rPr>
      <t xml:space="preserve">
</t>
    </r>
    <r>
      <rPr>
        <i/>
        <sz val="9"/>
        <color rgb="FF555555"/>
        <rFont val="Verdana"/>
        <family val="2"/>
      </rPr>
      <t xml:space="preserve">• Não cumprimento de compromissos climáticos.
• Riscos de transição: restrições de emissões, taxas
e precificação de carbono.
• Riscos físicos: eventos climáticos extremos
• Obsolescência de ativos intensivos em carbono.
</t>
    </r>
    <r>
      <rPr>
        <sz val="9"/>
        <color rgb="FF555555"/>
        <rFont val="Verdana"/>
        <family val="2"/>
      </rPr>
      <t xml:space="preserve">
</t>
    </r>
    <r>
      <rPr>
        <b/>
        <sz val="9"/>
        <color rgb="FF555555"/>
        <rFont val="Verdana"/>
        <family val="2"/>
      </rPr>
      <t>Principais oportunidades:</t>
    </r>
    <r>
      <rPr>
        <sz val="9"/>
        <color rgb="FF555555"/>
        <rFont val="Verdana"/>
        <family val="2"/>
      </rPr>
      <t xml:space="preserve">
• Não cumprimento de compromissos climáticos.
• Riscos de transição: restrições de emissões, taxas
e precificação de carbono.
• Riscos físicos: eventos climáticos extremos
• Obsolescência de ativos intensivos em carbono.
</t>
    </r>
    <r>
      <rPr>
        <b/>
        <sz val="9"/>
        <color rgb="FF555555"/>
        <rFont val="Verdana"/>
        <family val="2"/>
      </rPr>
      <t>Compromissos</t>
    </r>
    <r>
      <rPr>
        <sz val="9"/>
        <color rgb="FF555555"/>
        <rFont val="Verdana"/>
        <family val="2"/>
      </rPr>
      <t xml:space="preserve">
• Redução na intensidade  das emissões de escopo 1 em 10%, mantendo a matriz de energia elétrica da Nexa quase em sua totalidade composta por fontes renováveis
• Desenvolver um Plano de Adaptação às Mudanças Climáticas para todas as operações.
• Definir, até 2035, um plano de neutralidade de carbono.
</t>
    </r>
  </si>
  <si>
    <t>Governança e integridade corporativa</t>
  </si>
  <si>
    <t>A conduta de negócios envolve desafios e oportunidades relacionados à integridade corporativa. A Nexa mantém mecanismos de denúncia e iniciativas de conscientização, com aprimoramentos contínuos na proteção a denunciantes. O engajamento institucional e político requer governança clara e alinhamento aos compromissos ESG. Na cadeia de suprimentos, adotamos práticas comerciais e condições contratuais com gestão responsável para preservar a resiliência, mitigar riscos e fortalecer a confiança dos stakeholders por meio de transparência e ética.</t>
  </si>
  <si>
    <r>
      <rPr>
        <b/>
        <sz val="9"/>
        <color rgb="FF555555"/>
        <rFont val="Verdana"/>
        <family val="2"/>
      </rPr>
      <t xml:space="preserve">Impacto Potencial Negativo 
</t>
    </r>
    <r>
      <rPr>
        <sz val="9"/>
        <color rgb="FF555555"/>
        <rFont val="Verdana"/>
        <family val="2"/>
      </rPr>
      <t xml:space="preserve">• Fragilidades na proteção a denunciantes
• Atuação setorial exige governança para mitigar riscos reputacionais
• Condições contratuais podem impactar a resiliência da cadeia e a reputação
</t>
    </r>
    <r>
      <rPr>
        <b/>
        <sz val="9"/>
        <color rgb="FF555555"/>
        <rFont val="Verdana"/>
        <family val="2"/>
      </rPr>
      <t>Principais riscos:</t>
    </r>
    <r>
      <rPr>
        <sz val="9"/>
        <color rgb="FF555555"/>
        <rFont val="Verdana"/>
        <family val="2"/>
      </rPr>
      <t xml:space="preserve">
• Riscos fiscais e de governança podem gerar sanções, restrições de mercado e impactos reputacionais.
</t>
    </r>
  </si>
  <si>
    <r>
      <t xml:space="preserve">Nota: </t>
    </r>
    <r>
      <rPr>
        <sz val="10"/>
        <color rgb="FF555555"/>
        <rFont val="Verdana"/>
        <family val="2"/>
      </rPr>
      <t>Em 2025, consumimos 13.316.521.01 GJ de Energia Elétrica, sendo 98% desse total de energia renovável.</t>
    </r>
  </si>
  <si>
    <t xml:space="preserve"> -   </t>
  </si>
  <si>
    <t>33.10 GJ / toneladas de Zn produzido catodico</t>
  </si>
  <si>
    <t xml:space="preserve">425297.6 GJ referentes a otimização de processos </t>
  </si>
  <si>
    <t>A água é um recurso essencial para as operações da organização, sendo utilizada em diversas etapas dos processos industriais e de mineração, incluindo beneficiamento mineral, hidrometalurgia do zinco, perfuração, umectação de vias, irrigação, consumo humano e lavagem de equipamentos. A captação ocorre em fontes superficiais e subterrâneas devidamente outorgadas, como os rios São Francisco e Santa Catarina, o Ribeirão Espírito Santo, o Córrego Arrainha e a barragem Aroeira, no Brasil, além do uso de água do mar dessalinizada na unidade de Cerro Lindo, no Peru, reduzindo a pressão sobre recursos hídricos locais. Parte da água é tratada para consumo humano, enquanto a água bruta é amplamente utilizada nos processos produtivos.
A gestão hídrica inclui sistemas de tratamento de efluentes físico-químicos, wetlands, bacias de decantação e recirculação, visando a redução de consumo e o atendimento à legislação ambiental. Os impactos são monitorados por estudos ambientais contínuos, incluindo EIAs e investigações técnicas, com destaque para o rebaixamento do lençol freático na unidade de Vazante, que tem sido objeto de estudos e medidas mitigadoras em parceria com instituições especializadas. A organização mantém controle rigoroso de captação e lançamento, além de diálogo com stakeholders e iniciativas de educação ambiental, reforçando o compromisso com o uso sustentável da água como recurso compartilhado.</t>
  </si>
  <si>
    <t>A organização incorpora práticas de reaproveitamento de materiais em seus processos operacionais, com destaque para a recirculação de efluentes e a reutilização de subprodutos gerados no tratamento industrial. As unidades contam com estações de tratamento de efluentes industriais e sanitários, nas quais os resíduos líquidos passam por processos físico-químicos que permitem a remoção de sólidos e a precipitação de metais. Parte dos materiais resultantes, como lodos e sólidos com teor metálico, é reintegrada ao processo produtivo ou direcionada a sistemas internos, reduzindo a necessidade de insumos primários e promovendo maior eficiência no uso de recursos.
Além disso, em unidades onde não há descarte de efluentes ou onde a estratégia operacional prioriza o circuito fechado, a água e os materiais associados são continuamente recirculados, evitando perdas e minimizando a geração de resíduos. Os padrões de qualidade para reutilização e descarte são definidos com base em legislações aplicáveis e diretrizes internas, garantindo que os materiais reaproveitados atendam a critérios técnicos, ambientais e operacionais. Essa abordagem reforça o compromisso da organização com a economia circular, a redução de desperdícios e o uso sustentável de recursos naturais.
Nenhuma unidade realiza descarte sem requisitos legais definidos. Além disso, as operações consideram os perfis dos corpos hídricos receptores e atuam na mitigação de impactos, com iniciativas como a recuperação de nascentes e educação ambiental junto às comunidades.</t>
  </si>
  <si>
    <t xml:space="preserve">Vazante </t>
  </si>
  <si>
    <t>19.140.98 ML consumidos em nossas operações</t>
  </si>
  <si>
    <r>
      <rPr>
        <b/>
        <sz val="9"/>
        <color rgb="FF555555"/>
        <rFont val="Verdana"/>
        <family val="2"/>
      </rPr>
      <t>Notas:</t>
    </r>
    <r>
      <rPr>
        <sz val="9"/>
        <color rgb="FF555555"/>
        <rFont val="Verdana"/>
        <family val="2"/>
      </rPr>
      <t xml:space="preserve"> Em 2024 ajustamos a metodologia de consumo, excluindo perdas e águas retida em produtos do cálculo do consumo. Devido a isso, há variaçã alta entre os anos. </t>
    </r>
  </si>
  <si>
    <r>
      <rPr>
        <b/>
        <sz val="9"/>
        <color rgb="FF555555"/>
        <rFont val="Verdana"/>
        <family val="2"/>
      </rPr>
      <t xml:space="preserve">Nota: </t>
    </r>
    <r>
      <rPr>
        <sz val="9"/>
        <color rgb="FF555555"/>
        <rFont val="Verdana"/>
        <family val="2"/>
      </rPr>
      <t>A partir de 2025, consideramos apenas escopo 1 para o cálculo da intensidade. O denominador também foi modificado para tonelada de zinco produzido (catodo).</t>
    </r>
  </si>
  <si>
    <r>
      <t>0.37 tCO</t>
    </r>
    <r>
      <rPr>
        <sz val="8"/>
        <color rgb="FF555555"/>
        <rFont val="Verdana"/>
        <family val="2"/>
      </rPr>
      <t xml:space="preserve">2e por toneladas de Zinco metálico e Óxido de Zinco disponível para venda </t>
    </r>
  </si>
  <si>
    <r>
      <t xml:space="preserve">Nota: </t>
    </r>
    <r>
      <rPr>
        <sz val="9"/>
        <color rgb="FF555555"/>
        <rFont val="Verdana"/>
        <family val="2"/>
      </rPr>
      <t xml:space="preserve">Metodologia de cálculo baseada nas normas nacionais Brasileiras (CONAMA) e Peruana. Em 2025, foi realizado um ajuste nas bases de cálculo e, devido a isso, o histórico foi ajustado. </t>
    </r>
  </si>
  <si>
    <t>As operações geram resíduos provenientes principalmente das atividades minerárias, metalúrgicas e industriais, com destaque para estéril de lavra, rejeitos do beneficiamento, resíduos de processos hidrometalúrgicos (como jarosita e lodos), além de resíduos perigosos e não perigosos, como materiais contaminados, embalagens, óleos, solventes e resíduos sólidos urbanos. Esses resíduos são originados ao longo de toda a cadeia de valor, incluindo processamento de matérias-primas, manutenção, atividades administrativas e transporte. A gestão é realizada de forma integrada por meio de programas como o Programa de Gestão Integrado de Resíduos Sólidos (PGRS), que estabelece diretrizes para segregação, classificação, armazenamento, rastreabilidade e destinação final, em conformidade com a legislação ambiental vigente e com o uso de operadores licenciados, priorizando reciclagem, tratamento, coprocessamento e disposição ambientalmente adequada.
Os principais impactos associados incluem riscos de contaminação do solo e da água, poluição ambiental e danos à biodiversidade, especialmente em cenários de falhas operacionais. Destaca-se como risco mais significativo o potencial rompimento de estruturas de disposição de rejeitos, como a barragem Aroeira, além de eventos como vazamentos no transporte de produtos e instabilidade de pilhas de estéril. Esses riscos são gerenciados por meio de controles operacionais rigorosos, monitoramento geotécnico contínuo, sistemas de alerta, auditorias, planos de segurança de barragens e de atendimento a emergências (PAEBM), além do cumprimento de requisitos legais aplicáveis. A abordagem é complementada por iniciativas de redução, reciclagem e valorização de resíduos, reforçando o compromisso com a melhoria contínua e a mitigação de impactos ao longo de toda a cadeia de valor.</t>
  </si>
  <si>
    <t>A gestão dos impactos relacionados aos resíduos é conduzida de forma integrada ao longo de todo o ciclo de vida operacional, com base em procedimentos corporativos como o Programa de Gestão Integrado de Resíduos Sólidos (PGRS) e diretrizes de SSMA aplicáveis desde a fase de projetos até a operação. A organização atua na prevenção e redução da geração por meio da otimização de processos, automação, substituição de insumos e adoção de práticas de economia circular, como reciclagem de matérias-primas alternativas (ex.: pó de aciaria elétrica, lodos e resíduos contendo zinco), reaproveitamento de rejeitos e estéreis, além de iniciativas de simbiose industrial, como a transformação de coprodutos em novos materiais. Também são implementadas ações de segregação na fonte, padronização de identificação, treinamentos e programas de conscientização, bem como iniciativas na cadeia de valor, incluindo logística reversa, desenvolvimento de fornecedores e soluções de ciclo fechado.
O controle dos impactos é realizado por meio de sistemas estruturados de rastreabilidade e monitoramento, incluindo inventários mensais, pesagem, emissão de Manifesto de Transporte de Resíduos (MTR), certificados de destinação final e uso de plataformas integradas de gestão, garantindo conformidade com a legislação ambiental aplicável. Os resíduos são destinados prioritariamente à reutilização, reciclagem, coprocessamento ou tratamento, sendo a disposição final adotada apenas quando necessário, sempre por empresas licenciadas e qualificadas. A organização mantém controles rigorosos sobre terceiros, com verificação de licenças, auditorias, avaliação de desempenho e inspeções operacionais, além de planos de emergência e gestão de riscos associados ao armazenamento, transporte e disposição, incluindo estruturas de rejeitos. Essa abordagem é continuamente aprimorada com base em indicadores de desempenho, auditorias internas e externas e no compromisso com a mitigação de impactos ambientais e a promoção da economia circular.</t>
  </si>
  <si>
    <r>
      <rPr>
        <b/>
        <sz val="10"/>
        <color rgb="FF555555"/>
        <rFont val="Verdana"/>
        <family val="2"/>
      </rPr>
      <t>Nota:</t>
    </r>
    <r>
      <rPr>
        <sz val="10"/>
        <color rgb="FF555555"/>
        <rFont val="Verdana"/>
        <family val="2"/>
      </rPr>
      <t xml:space="preserve"> A diferença entre os residuos gerados e destinados ou reaproveitados é devido à compra de 6.145.35 toneladas de cinzas que são tratadas em Três Marias. </t>
    </r>
  </si>
  <si>
    <t xml:space="preserve">Nota: Os resíduos não destinados (tratados e reutilizados) são tratados dentro e fora da organização. Ainda, a Nexa faz reciclagem interna de cinzas que não são geradas dentro da própria operação. Em 2024 foram 6.145,352 toneladas de cinzas recicladas internamente. O formato de coleta foi ajustado a partir de 2023, desta forma, os dados históricos estão disponíveis desde então. O aumento significativo de resíduos em 2025 se deve à destinação de quase 10 mil toneladas do Agregado Waelz, em Juiz de Fora. </t>
  </si>
  <si>
    <t>As operações podem gerar impactos à biodiversidade principalmente por intervenções ambientais, como supressão de vegetação, movimentação de solo, disposição de rejeitos e alterações na qualidade do ar e da água, podendo resultar em perda e fragmentação de habitats, processos erosivos e interferências sobre fauna e flora. Embora algumas unidades não possuam Plano de Gestão da Biodiversidade formal, os impactos são identificados e gerenciados por meio do licenciamento ambiental e de instrumentos como o Plano de Controle Ambiental (PCA), que abrange todo o ciclo de vida do empreendimento. Esse plano contempla programas voltados à prevenção, mitigação e monitoramento, incluindo gestão de resíduos, recursos hídricos e efluentes, emissões atmosféricas, processos erosivos, recuperação de áreas degradadas, monitoramento da qualidade ambiental e educação ambiental, além de condicionantes específicas para fauna e flora.
A gestão desses impactos é reforçada por sistemas e procedimentos corporativos, como o Sistema de Gestão Ambiental certificado pela ISO 14001 e diretrizes de SSMA aplicáveis a empregados e contratadas, assegurando controles operacionais, prevenção de riscos e melhoria contínua. Adicionalmente, são implementadas ações de reabilitação e compensação ambiental, como Programas de Recuperação de Áreas Degradadas (PRAD), Projetos de Recomposição de Flora (PTRF), manutenção de áreas protegidas e execução de compensações florestais conforme a legislação vigente, incluindo a Lei Estadual nº 20.922/2013. Em 2025, destacam-se iniciativas de apoio à implantação e regularização de Unidades de Conservação, além de ações contínuas de monitoramento ambiental, gestão de áreas contaminadas e engajamento com stakeholders, contribuindo para a mitigação dos impactos e a conservação da biodiversidade nas áreas de atuação.</t>
  </si>
  <si>
    <t>Na Nexa, são adotadas três modalidades distintas de disposição de rejeitos e resíduos: backfill, barragens e pilhas de rejeitos e resíduos. O backfill consiste no preenchimento de vazios de minas subterrâneas com rejeitos, com o objetivo de aumentar a estabilidade estrutural da mina, fornecer suporte às escavações, viabilizar novas frentes de lavra e melhorar a recuperação de minério. A disposição de rejeitos em cavas de mineração ocorre quando os materiais apresentam características geotécnicas e ambientais compatíveis com essa forma de disposição, sendo classificados como materiais com comportamento ambientalmente controlado, de modo a não representarem risco significativo de contaminação do solo e das águas superficiais e subterrâneas. A disposição em pilhas, também denominada disposição de rejeitos filtrados ou desaguados (dry stacking), ocorre quando os rejeitos ou resíduos em polpa passam por processos de espessamento, filtragem e manuseio até atingirem baixos teores de umidade, geralmente inferiores a 20%, permitindo sua conformação e empilhamento de forma estável, com redução do volume de água livre e dos riscos ambientais associados. As barragens de rejeitos são estruturas geotécnicas construídas para a contenção e o armazenamento temporário ou permanente de rejeitos e resíduos sob a forma de polpa, bem como da água associada ao processo, com a finalidade de garantir a segurança operacional, ambiental e estrutural do empreendimento. Para mais informação, acessar https://www.nexaresources.com/barragens/</t>
  </si>
  <si>
    <t>Barragem Aroeira</t>
  </si>
  <si>
    <t>17°58'18,66" S  /  46°48'58,68" W</t>
  </si>
  <si>
    <t>Módulo III</t>
  </si>
  <si>
    <t>17°57'55,15" S  /  46°50'40,63" W</t>
  </si>
  <si>
    <t>Módulo IV</t>
  </si>
  <si>
    <t>Vaso Atacocha</t>
  </si>
  <si>
    <t>10°34'20,94" S / 76°12'55,09" W</t>
  </si>
  <si>
    <t>Ticlacayan</t>
  </si>
  <si>
    <t>10°31'41,55" S / 76°10'36,78" W</t>
  </si>
  <si>
    <t>Chicrin</t>
  </si>
  <si>
    <t>Malauchaca</t>
  </si>
  <si>
    <t>Poza 1</t>
  </si>
  <si>
    <t xml:space="preserve">	Poza 2</t>
  </si>
  <si>
    <t>Poza 3</t>
  </si>
  <si>
    <t xml:space="preserve">	Poza 4</t>
  </si>
  <si>
    <t>Poza 5</t>
  </si>
  <si>
    <t>Poza 6</t>
  </si>
  <si>
    <t>Poza Lodos Neutros</t>
  </si>
  <si>
    <t>El Povenir</t>
  </si>
  <si>
    <t>Sinaycocha</t>
  </si>
  <si>
    <t>Presa Pahuaypite I</t>
  </si>
  <si>
    <t>Presa Pahuaypite II</t>
  </si>
  <si>
    <t>Pahuaypite I</t>
  </si>
  <si>
    <t>Pahuaypite II</t>
  </si>
  <si>
    <t>10°34'17,22" S / 76°11'32,22" W</t>
  </si>
  <si>
    <t>10°31'17,01" S / 76°10'46,47" W</t>
  </si>
  <si>
    <t>Nexa</t>
  </si>
  <si>
    <t>Ativa</t>
  </si>
  <si>
    <t>10°33'38,63" S / 76°11'38,94" W</t>
  </si>
  <si>
    <t>11°57'53,19" S / 76°53'17,26" W</t>
  </si>
  <si>
    <t>11°58'1,67" S / 76°53'12,51" W</t>
  </si>
  <si>
    <t>11°58'24,99" S / 76°52'55,84" W</t>
  </si>
  <si>
    <t>11°58'23,49" S / 76°52'47,23" W</t>
  </si>
  <si>
    <t>11°57'59,60" S / 76°52'46,61" W</t>
  </si>
  <si>
    <t>11°57'54,21" S / 76°52'35,66" W</t>
  </si>
  <si>
    <t>11°57'44,62" S / 76°52'44,91" W</t>
  </si>
  <si>
    <t>13°56'29,43" S / 75°59'47,08" W</t>
  </si>
  <si>
    <t>13°54'14,58" S / 75°59'29,95" W</t>
  </si>
  <si>
    <t>10°37'15,49" S / 76°12'43,96" W</t>
  </si>
  <si>
    <t>11°46'47,15" S / 74°59'1,93" W</t>
  </si>
  <si>
    <t>São realizadas avaliações semestrais, porém sem comentários relevantes na avaliação.</t>
  </si>
  <si>
    <t>inpeção quinzenal e avaliação mensal</t>
  </si>
  <si>
    <t>São realizadas avaliações semestrais em março e setembo para atendimento de requisitos legais, como o relatório de inspeção semestral e declaração de condição de estabilidade. Sem comentários relevantes na avaliação.</t>
  </si>
  <si>
    <t>São realizadas inspeções, com avaliação trimestrais</t>
  </si>
  <si>
    <t>Jusante</t>
  </si>
  <si>
    <t>Etapa Única</t>
  </si>
  <si>
    <t>Montante</t>
  </si>
  <si>
    <t>Linha de Centro</t>
  </si>
  <si>
    <t>Inativa</t>
  </si>
  <si>
    <t>14700000 / 11332350</t>
  </si>
  <si>
    <t>288000 / 96000</t>
  </si>
  <si>
    <t>206000 / 160000</t>
  </si>
  <si>
    <t>14994699 / 13061809</t>
  </si>
  <si>
    <t>2997161,46</t>
  </si>
  <si>
    <t>Em estudo</t>
  </si>
  <si>
    <t>1810000 / 1510518</t>
  </si>
  <si>
    <t>3571905,50 / 2838879</t>
  </si>
  <si>
    <t>1324926,50 / 1141268</t>
  </si>
  <si>
    <t>29311632,92 / 27378742,82</t>
  </si>
  <si>
    <t>530133,95</t>
  </si>
  <si>
    <t>Extrema</t>
  </si>
  <si>
    <t>Baixa</t>
  </si>
  <si>
    <t>Muito Alto</t>
  </si>
  <si>
    <t>Extremo</t>
  </si>
  <si>
    <t>Baixo</t>
  </si>
  <si>
    <t>Pilha de Rejeito</t>
  </si>
  <si>
    <t>6.267.000,00 / 5.912.076,00</t>
  </si>
  <si>
    <t>13.700.000,00 / 12.053.566,50</t>
  </si>
  <si>
    <t>São realizadas avaliações semestrais, porém sem comentários relevantes na avaliação.'</t>
  </si>
  <si>
    <t>O total de terra afetada e reabilitada está considerando toda a terra reabilitada até a data atual. No caso deste relatório, toda a terra que foi reabilitada até dia 31 de dezembro de 2025</t>
  </si>
  <si>
    <t>No ano de 2025, não foram registrados derramamentos significativos relacionados ao manuseio, armazenamento, transporte ou descarte de materiais perigosos nas operações. Foram identificadas ocorrências de baixa relevância operacional, totalizando 13 registros em Juiz de Fora, sendo 12 classificados como de impacto muito baixo (Nível I), principalmente relacionados a pequenos vazamentos de óleos ou produtos químicos, e 1 ocorrência de Nível II associada a um vazamento pontual de efluente em tubulação, sem impactos significativos ao meio ambiente. Na unidade de Aripuanã, também não foram registrados derramamentos significativos, sendo reportadas ocorrências de pequeno e médio impacto, incluindo vazamentos pontuais de efluente sanitário, industrial e oleoso, com efeitos restritos às áreas operacionais.
Todos os incidentes são registrados em sistemas corporativos e tratados por meio de procedimentos estruturados de gestão ambiental, incluindo investigação de causas, definição de ações corretivas e preventivas e monitoramento contínuo. As unidades mantêm controles operacionais, como inspeções periódicas, manutenção preventiva de equipamentos e sistemas de contenção, além de planos de resposta a emergências, com o objetivo de evitar recorrências e minimizar potenciais impactos ao solo e aos recursos hídricos, assegurando conformidade com a legislação aplicável e a melhoria contínua do desempenho ambiental.</t>
  </si>
  <si>
    <t>Em 2022, a Nexa assumiu três compromissos públicos de ESG relacionados ao tema de Emissões de GEE, em alinhamento com a Agenda 2030 da ONU e aos Objetivos de Desenvolvimento Sustentável (ODS): 
• Reduzir em 20% as emissões absolutas de Escopo 1 (equivalente a 52 mil toneladas de CO₂e), preservando a matriz de energia elétrica majoritariamente renovável. 
• Alcançar a neutralidade de emissões até 2040. 
• Atingir Net Zero até 2050. 
Entre 2022 e 2025, avançamos significativamente na gestão das emissões de GEE: 
• Automatizamos grande parte da coleta de dados. 
• Ampliamos a integração com as operações por meio de workshops de apresentação e discussão dos inventários de cada unidade. 
• Promovemos treinamentos com consultorias especializadas em 2023 e 2025. 
• Conquistamos a Certificação Selo Ouro nos ciclos de 2023 e 2024. 
• Em 2025, ampliamos o critério de verificação de terceira parte, passando para auditoria in loco com asseguração razoável, mais robusta e criteriosa. 
Todo esse trabalho reforça nosso objetivo estratégico de aprofundar o conhecimento sobre nossas principais fontes de emissão e identificar oportunidades concretas para reduzir emissões de Escopo 1. Nesse processo de melhoria contínua, identificamos a necessidade de ajustar o baseline de 2020, considerando o nível atual de maturidade do inventário — que agora contempla mais categorias de Escopo 1 — e o desinvestimento da unidade de Morro Agudo. 
A análise de desempenho indica que, no curto e médio prazo, as ações prioritárias incluem o desenvolvimento de soluções tecnológicas para alteração da matriz energética, a redução do consumo de combustíveis fósseis em pontos críticos e o avanço em eficiência operacional para combater desperdícios. Ressalta-se, contudo, que iniciativas de mudança da matriz energética envolvem projetos em P&amp;D, que naturalmente apresentam riscos técnicos e operacionais. Esses riscos estão mapeados e sendo monitorados de forma contínua para assegurar sua mitigação e a evolução segura das iniciativas.</t>
  </si>
  <si>
    <t>Para esse indicador foram considerados a soma de incidentes, desvios e acidentes reportados dentro de nossa plataforma interna de gestão ambiental interna, somados aos aqueles reportados  via órgão ambiental paralelamente sem evitar duplicidade. Dentro dessa premissa, houveram 827 casos, informados ao órgão, em sua maioria, na unidade de Aripuanã. Todas as  inconformidades foram reportadas aos órgãos ambientais e constam em relatórios semestrais que atendem as condicionantes do licenciamento ambiental.</t>
  </si>
  <si>
    <t>Houveram 13 casos registrados em na plataforma de gestão ambiental interna,  na unidade de Vazante, porém nenhum significativo e associado à gestão de materiais e resíduos perigosos.</t>
  </si>
  <si>
    <t>A Nexa adota uma abordagem estruturada para a gestão de resíduos e materiais perigosos em operações ativas e inativas, baseada em políticas corporativas, procedimentos internos e no atendimento às legislações aplicáveis em nível federal, estadual e municipal. A gestão é orientada por instrumentos como os Planos de Gerenciamento de Resíduos Sólidos (PGRS) e de Resíduos de Serviços de Saúde (PGRSS), além de procedimentos operacionais que abrangem todas as etapas do ciclo — segregação, identificação, armazenamento temporário, coleta, transporte e destinação final ambientalmente adequada. Os requisitos legais são gerenciados por sistemas corporativos, como o CAL, com avaliações periódicas, atualização contínua de normas e definição de planos de ação para assegurar conformidade, complementados por auditorias internas, externas e inspeções de rotina. A rastreabilidade e controle da destinação são reforçados por sistemas como o Vertown, garantindo a qualificação de fornecedores e a gestão adequada dos fluxos de resíduos.
Nas operações, incluindo áreas em fase de fechamento, são aplicados controles específicos para resíduos minero-metalúrgicos, como estéril e rejeitos, que são destinados a pilhas, disposição a seco ou utilizados em processos como pastefill, com monitoramento contínuo por sistemas como o SIGDEP e avaliações geotécnicas especializadas. Procedimentos operacionais e planos ambientais, como o PCA, PRAD e planos de descomissionamento, asseguram a gestão segura de resíduos remanescentes e a reabilitação das áreas. Adicionalmente, treinamentos, inspeções periódicas e planos de resposta a emergências fortalecem o controle sobre materiais perigosos, promovendo a prevenção da poluição, a redução de riscos e a melhoria contínua do desempenho ambiental, em alinhamento às melhores práticas do setor.</t>
  </si>
  <si>
    <t>A Nexa implementa uma gestão ambiental integrada em todas as unidades ativas, abrangendo as fases de construção, operação, fechamento progressivo e fechamento final, com o objetivo de prevenir, mitigar, controlar e monitorar impactos ambientais. O Sistema de Gestão Ambiental (SGA) corporativo garante conformidade com os padrões internos e com a legislação vigente, incluindo monitoramento de requisitos legais, auditorias internas e externas, inspeções de campo e treinamentos contínuos.
Os Planos de Manejo Ambiental (PMA) e os Instrumentos de Gestão Ambiental (IGA), aprovados por órgãos reguladores como SENACE, MINAM, MEM e ANA, estabelecem diretrizes para a gestão de qualidade do ar, monitoramento de água superficial e subterrânea, resíduos sólidos e perigosos, efluentes, ruído, vibrações, biodiversidade, manejo de fauna, consumo de recursos naturais e controle de substâncias perigosas. A implementação desses planos garante que os impactos ambientais sejam tratados de forma preventiva e que medidas corretivas sejam aplicadas de forma imediata quando necessário.
As operações incluem programas de recuperação de áreas degradadas, monitoramento da biodiversidade, controle de emissões atmosféricas e gestão de recursos hídricos, de forma a reduzir os riscos ambientais e promover a sustentabilidade. O Plano de Fechamento de Mina assegura a estabilidade física, hidrológica e geoquímica dos componentes ao final do ciclo operacional, sendo desenvolvido de forma progressiva.</t>
  </si>
  <si>
    <t>RECURSOS E RESERVAS – global</t>
  </si>
  <si>
    <t>Classe¹ ²</t>
  </si>
  <si>
    <t>Reservas (minas de zinco)³</t>
  </si>
  <si>
    <t>Recursos (minas e projetos de zinco)⁴</t>
  </si>
  <si>
    <t>Recursos (projetos de cobre)⁵</t>
  </si>
  <si>
    <t>¹ A estimativa de recursos e reservas minerais envolve suposições sobre preços futuros de commodities e questões técnicas de mineração. A declaração de recursos e reservas segue os Padrões de Definição CIM 2014 (Padrões de Definição para Recursos Minerais e Reservas Minerais) e é consistente com as definições de recursos minerais e reservas minerais descritas no Regulamento S-K, subparte 229.1300. 
² Os valores totais e o conteúdo apresentados nesta tabela não foram ajustados para refletir nossa participação acionária. As informações apresentadas nesta tabela incluem 100% das estimativas de reservas e recursos minerais de nossas subsidiárias consolidadas e nossas joint ventures, e são calculadas com base nos padrões de definição CIM 2014 e consistentes com as definições de recursos minerais e reservas minerais descritas na subparte 229.1300 do Regulamento S-K, alguns dos quais não são de propriedade integral, conforme estabelecido na coluna de propriedade disponível no Relatório de Mineração 6-k ou no Relatório Anual Nexa 20-F, disponível em https://ir.nexaresources.com/regulatoryfilings. 
³ As reservas minerais incluem as seguintes unidades: Cerro Lindo, El Porvenir, Atacocha Underground, Atacocha Open Pit, Vazante e Aripuanã. 
4 Os recursos minerais incluem as seguintes unidades: Cerro Lindo, El Porvenir, Atacocha Underground, Atacocha Open Pit, Vazante e Aripuanã; e os seguintes projetos de zinco: Hilarión, Florida Canyon e Bonsucesso. 
5 Inclui o seguinte projeto de cobre: ​​Magistral.</t>
  </si>
  <si>
    <t>Nosso sistema de gestão de barragens e  pilhas de rejeitos e resíduos adota métodos e tecnologias que asseguram a estabilidade das estruturas, refletindo nosso compromisso com a segurança e com o atendimento às exigências legais vigentes no Brasil e no Peru. Investimos continuamente em estudos voltados à busca de alternativas ao modelo atual de disposição de rejeitos e resíduos, aplicando as diretrizes da International Commission on Large Dams (Comissão Internacional de Grandes Barragens – ICOLD) no controle e monitoramento das nossas 40 estruturas, sendo 22 no Brasil (incluindo 1 de água) e 18 no Peru.
Implementamos também as Regras de Ouro para a gestão de barragens e pilhas de rejeitos e resíduos, de observância obrigatória em todas as operações. Nosso foco é garantir a melhor gestão da disposição final de rejeitos e resíduos, assegurando transparência e segurança para todas as operações e comunidades envolvidas. Por meio de iniciativas de economia circular, buscamos soluções que permitam transformar resíduos em novos produtos para diferentes segmentos.
Além disso, estamos avançando na implementação do Padrão Global da Indústria para Gestão de Rejeitos (GISTM) em todas as estruturas classificadas como de categoria “muito alta” e “extrema”, o que tem sido um importante impulsionador de melhorias contínuas em nosso sistema de gestão. Em 2024, iniciamos a avaliação de terceira parte da Barragem Aroeira, em Vazante (BR), concluindo o plano de ação e executando adequações necessárias para aderência aos requerimentos do GISTM, incluindo reestruturações, ITRB (Independent Tailings Review Board) e estudos técnicos. Em 2025, essa avaliação foi estendida à Barragem da Pedra, em Juiz de Fora (BR), e à Barragem El Porvenir, localizada no Complexo Pasco.</t>
  </si>
  <si>
    <t>As instalações de armazenamento de rejeitos possuem o Plano de Ação de Emergência (PAE) ou o Plano de Ação de Emergência para Barragens de Mineração (PAEBM), que é um documento técnico com procedimentos específicos para identificar e classificar situações de risco para a integridade das estruturas. Com base nesses procedimentos, são estabelecidas ações necessárias para gerenciar emergências e iniciar o fluxo de comunicação com os diversos agentes envolvidos. O objetivo do PAE é minimizar o risco de perdas de vidas humanas, preservar o meio ambiente, proteger o patrimônio cultural, adotar medidas específicas para resgatar pessoas e animais afetados, mitigar impactos ambientais, assegurar o abastecimento de água potável às comunidades atingidas e proteger os danos ao patrimônio. O PAE/PAEBM é desenvolvido de acordo com as regulamentações vigentes do Brasil e Peru. Os planos também estão em acordo com o Padrão Global da Indústria para Gestão de Rejeitos (GISTM), visando reforçar ainda mais as ações preventivas.</t>
  </si>
  <si>
    <t>1.1) Vendas de produtos e serviços (menos devoluções e abatimentos de vendas)</t>
  </si>
  <si>
    <t xml:space="preserve">1.3) Ativos construídos pela empresa para uso próprio </t>
  </si>
  <si>
    <t>1.4) Perda estimada com créditos de liquidação duvidosa</t>
  </si>
  <si>
    <t>1.5) Total de Receitas</t>
  </si>
  <si>
    <t>2.1) Custo dos produtos vendidos e dos serviços prestados</t>
  </si>
  <si>
    <t>2.2) Despesas de materiais, serviços de terceiros e outros</t>
  </si>
  <si>
    <t xml:space="preserve">2.3)  Reversão (constituição) para desvalorização de ativos (impairment) </t>
  </si>
  <si>
    <t>5.1) Resultado de participações societárias</t>
  </si>
  <si>
    <t>5.2) Receitas financeiras e variações cambiais ativas</t>
  </si>
  <si>
    <t>5.3) Receitas de aluguéis</t>
  </si>
  <si>
    <t>7.1.2) Benefícios</t>
  </si>
  <si>
    <t>7.1.3) Fundo de Garantia do Tempo de Serviço - FGTS</t>
  </si>
  <si>
    <t>7.3.2) Aluguéis e arrendamentos</t>
  </si>
  <si>
    <t>7.4.2) Dividendos</t>
  </si>
  <si>
    <t>7.4.3) Lucros retidos / Prejuízo do exercicio</t>
  </si>
  <si>
    <t xml:space="preserve">7.4.4) Participaçao dos não-controladores nos lucros retidos </t>
  </si>
  <si>
    <t xml:space="preserve">Os empregados em tempo integral recebem benefícios  como vale alimentação/ refeição; seguro de vida; vale transporte;Previdência privada; Plano de saúde; Plano odontológico; Licença maternidade extendida (+60 dias do que é previsto em lei); Licença paternidade extendida (+20 dias do que é previsto em lei);  Gympass (Para o corporativo - Brasil); Auxílio Home Office (Apenas para empregados corporativos) Kit Ergonômico (Apenas para empregados corporativos; pagamento único no ato da contratação; Vale natal; Vale brinquedo;Regime Hibrido de trabalho (2x3; apenas para empregados corporativos); Short friday (Apenas para empregados corporativos). Já os empregados temporários, sendo terceirizados, têm folha de pagamento e benefícios sob responsabilidade da empresa contratante, podendo diferir dos oferecidos aos empregados de tempo integral. </t>
  </si>
  <si>
    <r>
      <t xml:space="preserve">Nota: </t>
    </r>
    <r>
      <rPr>
        <sz val="10"/>
        <color rgb="FF555555"/>
        <rFont val="Arial"/>
        <family val="2"/>
      </rPr>
      <t xml:space="preserve">O indicador passou a ser respondido a partir do RA 2024.   </t>
    </r>
    <r>
      <rPr>
        <b/>
        <sz val="10"/>
        <color rgb="FF555555"/>
        <rFont val="Arial"/>
        <family val="2"/>
      </rPr>
      <t xml:space="preserve">
Taxa de retenção =</t>
    </r>
    <r>
      <rPr>
        <sz val="10"/>
        <color rgb="FF555555"/>
        <rFont val="Arial"/>
        <family val="2"/>
      </rPr>
      <t xml:space="preserve"> [Nº total de colaboradores retidos 12 meses depois de terem retornado ao trabalho após a licença-maternidade/paternidade / Nº total de colaboradores que retornaram da licença-maternidade/paternidade no(s) período(s) de relato anterior(es)] * 100</t>
    </r>
  </si>
  <si>
    <t>A Nexa adota um Sistema de Gestão de Saúde e Segurança Ocupacional (SSO) estruturado e implementado há vários anos, aplicável a todas as suas operações e escritórios, sem exceções. Esse sistema é orientado por diretrizes corporativas e pelo atendimento aos requisitos legais dos países onde atua, como Brasil e Peru, incluindo a Consolidação das Leis do Trabalho (CLT) e Normas Regulamentadoras, como NR-4, NR-5 e NR-22, além da Lei nº 29.783/2011 e Decretos Supremos nº 05-2012 e 24-2016. A atuação da área de SSO é organizada nos níveis estratégico, tático e operacional, com diretrizes definidas corporativamente e desdobradas para as unidades, contemplando o desenvolvimento de programas de cultura de segurança, definição de responsabilidades, gestão de riscos e prevenção de acidentes. A segurança é tratada como valor central da organização, reforçando o compromisso com a proteção de todos os trabalhadores e a conformidade regulatória.
O sistema é suportado por elementos-chave como definição de estratégia, objetivos e metas alinhados ao ESG, fortalecimento da liderança e cultura de prevenção, atendimento a requisitos legais, gestão de riscos em todos os níveis, capacitação contínua, comunicação e engajamento dos trabalhadores, além de controles operacionais padronizados. Inclui ainda a gestão de contratadas, planos de resposta a emergências, auditorias periódicas, monitoramento de desempenho por indicadores e gestão de incidentes com foco em aprendizado organizacional. Essas práticas são operacionalizadas por meio de treinamentos, inspeções, auditorias, investigações de incidentes e busca contínua por inovação e soluções técnicas, assegurando a melhoria contínua do desempenho em saúde e segurança e a condução segura das operações.</t>
  </si>
  <si>
    <t>A Nexa adota um processo estruturado para identificação de perigos, avaliação e controle de riscos, baseado no padrão corporativo de gestão de riscos (PG-SUS-SUS-013), alinhado às normas ISO 31000, ISO 14001 e ISO 45001. A gestão de riscos é aplicada por camadas em todas as operações, considerando o ciclo de melhoria contínua (PDCA), com análises críticas, auditorias e aprendizado de incidentes apoiando a tomada de decisão. Ferramentas operacionais como APR (Análise Preliminar de Risco) no Brasil e IPERC Contínua no Peru são utilizadas de forma participativa antes e durante as atividades, permitindo a identificação e controle de riscos em tempo real. Para atividades críticas, são aplicadas permissões formais, como PPT (Permissão para Trabalho) e PETAR, assegurando avaliação prévia e autorização das condições de segurança.
Os trabalhadores participam ativamente da gestão de riscos por meio de ferramentas como Fale Fácil, Direito de Recusa e ORT (Observação de Riscos no Trabalho), que permitem reportar condições inseguras, interromper atividades com risco grave e reforçar comportamentos seguros, sem possibilidade de represálias. A companhia também promove capacitações, oficinas de percepção de risco e avaliações contínuas das condições de trabalho, incluindo formulários específicos para ambientes críticos, como minas subterrâneas. Todos os incidentes são registrados, investigados e tratados por meio de processos formais, com definição de ações corretivas e preventivas e disseminação de aprendizados organizacionais, reforçando a cultura de prevenção e a melhoria contínua do desempenho em saúde e segurança.</t>
  </si>
  <si>
    <t>A Nexa disponibiliza serviços de saúde ocupacional por meio de equipes multidisciplinares qualificadas, em conformidade com as legislações vigentes no Brasil e no Peru e alinhadas a padrões internacionais. No Brasil, os serviços estão integrados ao Programa de Gerenciamento de Riscos (PGR), conforme a NR-1, sendo aplicados em todas as unidades. O acesso dos trabalhadores é facilitado por atendimentos nos próprios locais de trabalho, suporte logístico para deslocamento a clínicas e comunicação clara sobre os serviços disponíveis. A efetividade dessas iniciativas é monitorada por meio de indicadores de desempenho (KPIs) e reforçada por campanhas contínuas de conscientização e promoção da saúde.
A confidencialidade das informações de saúde é assegurada por meio do sistema de gestão Apollus, com controle de acesso restrito a profissionais de saúde, uso de criptografia e adoção de protocolos de segurança. A Nexa cumpre a Lei Geral de Proteção de Dados (LGPD) no Brasil e a Lei nº 29733 no Peru, garantindo que os dados sejam utilizados exclusivamente para fins médicos e preventivos. Políticas internas de privacidade, segregação de funções, monitoramento e auditorias asseguram que essas informações não sejam utilizadas para qualquer tipo de tratamento favorável ou desfavorável, promovendo transparência, ética e confiança junto aos trabalhadores.</t>
  </si>
  <si>
    <t>A Nexa assegura a participação ativa dos trabalhadores na gestão de saúde e segurança ocupacional por meio de estruturas formais de representação e diálogo. No Brasil, essa participação ocorre principalmente por meio da Comissão Interna de Prevenção de Acidentes e de Assédio (CIPA), constituída conforme a Norma Regulamentadora nº 5, com representantes dos empregados e do empregador em todas as unidades operacionais e escritórios corporativos. A CIPA atua no acompanhamento da identificação de perigos, avaliação de riscos, inspeções de campo, investigação de acidentes, elaboração de planos de ação e promoção de iniciativas como a Semana Interna de Prevenção de Acidentes do Trabalho (SIPAT), além de funcionar como canal estruturado para recebimento e encaminhamento das demandas dos trabalhadores. No Peru, conforme a Lei nº 29783, são constituídos comitês de saúde e segurança ocupacional com participação paritária entre representantes dos trabalhadores e da empresa.
A companhia promove um ambiente de diálogo contínuo e transparente, incluindo reuniões periódicas com as comissões, interação com sindicatos e participação dos trabalhadores em inspeções e auditorias de segurança, sem qualquer tipo de represália. As informações relevantes sobre saúde e segurança são compartilhadas com os representantes, respeitando o sigilo médico e dados pessoais. A Nexa também assegura a inclusão e representatividade nos comitês, com participação proporcional de mulheres em relação à força de trabalho e cobertura integral de trabalhadores próprios e terceiros. Esse modelo é complementado pelo cumprimento de acordos coletivos, programas de capacitação, fornecimento de equipamentos de proteção e desenvolvimento contínuo de ações voltadas à prevenção de riscos e fortalecimento da cultura de segurança.</t>
  </si>
  <si>
    <t>A Nexa promove a capacitação contínua de seus trabalhadores em saúde e segurança ocupacional por meio de programas estruturados que abrangem desde a integração até treinamentos específicos por função. Os cursos de formação geral são destinados a todos os trabalhadores e visam fornecer uma base sólida de conhecimentos sobre temas como identificação de riscos, normas e procedimentos de trabalho seguro, uso de equipamentos de proteção individual, higiene ocupacional, riscos psicossociais, comunicação e investigação de incidentes, além de preparação para emergências e noções de primeiros socorros.
Complementarmente, são realizados treinamentos específicos de acordo com os riscos e atividades de cada função, incluindo conteúdos relacionados a protocolos de riscos críticos (como trabalho em altura, espaços confinados e manuseio de substâncias perigosas), atendimento às normas regulamentadoras aplicáveis e capacitações para atividades críticas. A companhia também investe no fortalecimento da cultura de segurança por meio de iniciativas como o programa G-MIRM (Global Mineral Industry Risk Management), que envolve todos os níveis organizacionais e busca aprimorar a gestão de riscos de forma integrada e sustentável nas operações.</t>
  </si>
  <si>
    <t>A Nexa promove a saúde e o bem-estar dos trabalhadores por meio de iniciativas estruturadas e acessíveis a empregados próprios e terceirizados, sem qualquer tipo de discriminação. Nas unidades do Brasil, os trabalhadores contam com o Espaço Saúde, onde são realizados atendimentos por profissionais qualificados, contemplando ações de saúde ocupacional e não ocupacional. As iniciativas seguem cronogramas definidos e abrangem de forma integrada todos os trabalhadores, incluindo terceiros fixos, reforçando o compromisso com a equidade no acesso aos serviços.
Adicionalmente, a empresa oferece planos de saúde por meio de operadoras reconhecidas, como Bradesco e Unimed, e disponibiliza o Programa de Apoio ao Colaborador (PAC), que garante suporte gratuito aos empregados e seus familiares, incluindo atendimento psicológico. Em parceria com o programa Orienteme, também são oferecidos serviços de apoio nutricional e psicológico. A Nexa complementa essas ações com programas de qualidade de vida, realização de exames preventivos e incentivo à prática de atividades físicas, como iniciativas do programa Go Nexa, contribuindo para a promoção integral da saúde e qualidade de vida dos trabalhadores.</t>
  </si>
  <si>
    <t>Desde 2022, a Nexa mantém implantado e em constante evolução um sistema robusto de gestão de riscos de suas atividades operacionais, estruturado com base na metodologia G‑MIRM (Global Mining Industry Risk Management), desenvolvida pela Universidade de Queensland, na Austrália, com o objetivo de consolidar uma cultura forte de tomada de decisão baseada em risco. Mais de 4.000 empregados e 6.000 terceiros fixos já foram capacitados para identificar, avaliar e gerenciar riscos dos processos, das mudanças e novos projetos, das atividades rotineiras e não rotineiras e das frentes de serviço, aplicando os conceitos na prática por meio de:
- Definição e gestão de controles críticos nas operações de Mining e Smelter: foram mapeados os cenários de perda catastrófica e estabelecidos os respectivos controles críticos, que são inspecionados e auditados periodicamente com base em padrões de referência e planos de ação voltados à melhoria contínua.
- Protocolos de riscos críticos: estão definidos, comunicados e revisados regularmente protocolos com requisitos específicos para prevenir fatalidades associadas aos principais riscos presentes nas operações metalúrgicas e de mineração.
- Avaliação de riscos dinâmicos: mudanças em processos, tecnologias, pessoas ou condições operacionais passam por um fluxo estruturado de gerenciamento de mudanças, com identificação dos perigos, avaliação dos riscos e definição dos controles necessários antes da implementação.
- Avaliação de riscos das tarefas: as atividades são analisadas por meio de ferramentas do sistema de gestão, como Permissão de Trabalho e Análise de Risco da Tarefa, conduzidas em conjunto pela liderança e pelos operadores diretamente envolvidos.
- Criação de padrões de referência: são elaborados e mantidos padrões técnicos e operacionais para atividades classificadas como de alto risco, orientando procedimentos, requisitos de qualificação, equipamentos e controles mínimos.
- Reporte de condições de risco: os trabalhadores dispõem da ferramenta de comunicação “Fale Fácil” para registrar, de forma simples e acessível, situações perigosas, quase acidentes e oportunidades de melhoria identificadas na rotina.
- Acompanhamento sistemático pela liderança: existe uma agenda estruturada de verificação e suporte à gestão de riscos em todos os níveis da organização, assegurando o uso efetivo das ferramentas, a qualidade das análises e a tomada de ações de melhoria contínua.</t>
  </si>
  <si>
    <t>Em 2025 não tivemos casos registrados de doenças ocupacionais na Nexa Brasil
Também não foram identificados casos de doenças ocupacionais associadas à exposição a agentes químicos, físicos ou biológicos durante o período. Houve o registro de um único caso de doença ocupacional no ano: uma ocorrência de reação aguda ao estresse, caracterizada como estresse pós-traumático. O caso ocorreu na unidade de Vazante, com emissão da Comunicação de Acidente de Trabalho (CAT) em 15/05/2024, após o colaborador presenciar um acidente envolvendo um colega de trabalho.
As unidades da Nexa Brasil realizam anualmente uma avaliação analítica dos dados de saúde ocupacional, por meio do relatório do Programa de Controle Médico de Saúde Ocupacional (PCMSO). Este relatório compila todos os casos de doenças e acidentes relacionados ao trabalho ocorridos no ano e é apresentado à Comissão Interna de Prevenção de Acidentes (CIPA), como forma de garantir a representatividade dos trabalhadores nas discussões sobre saúde e segurança. O documento também é disponibilizado aos colaboradores no Espaço Saúde de cada unidade, assegurando transparência e acesso à informação.</t>
  </si>
  <si>
    <t xml:space="preserve">	
21,82</t>
  </si>
  <si>
    <t xml:space="preserve">A Nexa implementa programas robustos de desenvolvimento e treinamento com o objetivo de aprimorar as competências técnicas, comportamentais e de gestão dos colaboradores e da liderança. Esses programas são fundamentados em políticas estruturadas que orientam a criação de experiências de aprendizado alinhadas às estratégias organizacionais e às necessidades individuais.
As políticas estabelecem diretrizes claras para a identificação de necessidades, o planejamento, a execução, a avaliação e o registro das ações de treinamento, garantindo uniformidade e eficácia em todo o processo. O escopo abrange desde capacitações técnicas específicas para aprimorar habilidades operacionais até programas voltados para o desenvolvimento de competências de liderança, promovendo uma cultura de aprendizado contínuo.
Além disso, a Nexa prioriza iniciativas que integram práticas de treinamento on-the-job, workshops, mentorias e programas de desenvolvimento personalizado, permitindo que os colaboradores apliquem o aprendizado diretamente em suas funções. Dessa forma, a empresa fortalece a competitividade, fomenta a inovação e assegura a excelência operacional por meio do desenvolvimento constante de seu capital humano.
Alguns dos programas que a Nexa oferece:
Cultivando lideranças: programa de desenvolvimento para capacitar a liderança da Nexa em temas estratégicos para o negócio e fortalecer a cultura organizacional. Em 2025 foram três módulos, mais de 100 turmas e mais de 600 líderes capacitados.
Programa de coaching executivo: composto por 10 sessões com profissional externo. Em 2025 foram mais de 25 lideres contemplados.
Programa de mentoring interno: específico para mulheres da Nexa, com o objetivo de impulsionar o desenvolvimento profissional, fortalecer a autoconfiança e ampliar a preparação para novos desafios e posições de maior complexidade, por meio da troca estruturada de experiências com líderes e mentoras(es) da organização.
Além disso a Nexa possui uma plataforma de aprendizagem online, "Conexa", com diversos conteúdos e treinamentos internos e externos para todos os colaboradores acessarem. </t>
  </si>
  <si>
    <r>
      <t xml:space="preserve">Nota: </t>
    </r>
    <r>
      <rPr>
        <sz val="8"/>
        <rFont val="Arial"/>
        <family val="2"/>
      </rPr>
      <t>os dados aqui reportados foram revisados em 2025, com o objetivo de ajustar a premissa e a métrica do indicador. A partir dessa revisão, o indicador passou a ser calculado com base em dezembro do ano de referência, incorporando os incentivos monetários pagos ao longo desse mesmo ano. Anteriormente, o cálculo considerava um fator K, definido pela área de custos. Os valores históricos também foram revisados, a fim de garantir a comparabilidade entre os dados ao longo do tempo. GRI 2-4</t>
    </r>
  </si>
  <si>
    <t>Não reportado</t>
  </si>
  <si>
    <t>As operações da Nexa podem gerar impactos negativos potenciais nas comunidades locais, conforme identificado nos estudos de licenciamento ambiental. Entre os principais aspectos estão a possibilidade de contaminação do solo e dos recursos hídricos, alterações na qualidade do ar, poluição sonora e visual, geração de resíduos e disposição de rejeitos, incluindo a necessidade de implementação de Zonas de Autossalvamento. Também são considerados impactos relacionados à supressão de vegetação, consumo de recursos naturais, como água e energia, e efeitos socioeconômicos, como a migração de trabalhadores e a potencial dependência econômica de comunidades onde a empresa atua como importante geradora de emprego e renda. Esses impactos são avaliados previamente e monitorados continuamente, não sendo inerentes ou inevitáveis, e estão sujeitos a controle e reporte conforme exigências legais.
Para prevenir, mitigar e gerenciar esses riscos, a Nexa implementa programas e medidas socioambientais estruturadas, incluindo planos de gestão de resíduos e rejeitos com foco na segurança operacional, monitoramento contínuo da qualidade ambiental (ar, água e solo), recuperação de áreas degradadas e iniciativas de reflorestamento. Adicionalmente, são promovidas ações de educação ambiental e diálogo contínuo com as comunidades, bem como a implementação de planos de ação de emergência com treinamentos simulados, especialmente em áreas de influência direta. A companhia também desenvolve iniciativas voltadas à diversificação econômica local, contribuindo para reduzir a dependência das comunidades em relação às atividades mineradoras e industriais.</t>
  </si>
  <si>
    <t>Registramos, em 2025, paralisação de uma semana das operações em Pasco, causada por movimentos de comunidades locais e conflitos sociais. período mais prolongado de não conformidade nas operações da Atacocha e da El Porvenir esteve associado a divergências com a comunidade de San Juan de Miraflores (SJM), relacionadas ao cumprimento de acordos, especialmente quanto à geração de renda. Ao todo, registraram-se 14 dias de paralisação em Atacocha-PE e 8 dias em El Porvenir-PE, em função de processos de negociação e diálogo com as comunidades locais.</t>
  </si>
  <si>
    <t>Em 2025 a Nexa realizou um ingresso judicial para suporte aos projetos previstos na unidade de Vazante. Não houve conflito, porém, trata-se de um superficiário que historicamente não permite a entrada da Nexa para a realização de pesquisas de exploração mineral, por isso, a necessidade de ingresso judicial.</t>
  </si>
  <si>
    <t>Não foram realizados deslocamentos no ano de 2025</t>
  </si>
  <si>
    <t>A Nexa adota processos estruturados de engajamento e due diligence em direitos humanos, com destaque para a gestão do relacionamento com povos originários no Brasil, regulamentada pelo procedimento interno PG-GGS-GSBR-014-PT. Esse procedimento estabelece diretrizes para identificação de territórios indígenas, condução de processos de licenciamento ambiental e elaboração de estudos específicos, como o Estudo do Componente Indígena (ECI) e o Plano Básico Ambiental do Componente Indígena (PBACI), além da implementação e monitoramento das medidas associadas. Todas as etapas são fundamentadas na Convenção nº 169 da Organização Internacional do Trabalho, no princípio do Consentimento Livre, Prévio e Informado (CLPI) e em padrões internacionais, como os da IFC. Em 2024, a companhia realizou um diagnóstico abrangente sobre seus processos relacionados a direitos humanos e está em fase de elaboração de sua Política de Direitos Humanos.
A abordagem de due diligence é complementada por um conjunto de políticas, procedimentos e iniciativas corporativas, incluindo a Política e o Manual de Gestão de Riscos, códigos de conduta para empregados e fornecedores, canal de denúncia (Linha Ética), procedimentos de relacionamento com comunidades e mecanismos para tratamento de queixas. A Nexa também mantém compromissos com iniciativas internacionais, como o Pacto Global, os Objetivos de Desenvolvimento Sustentável, o Fórum de Empresas e Direitos LGBTI+ e o Women in Mining. Embora não possua operações em áreas de conflito ou de alto risco, a companhia reconhece potenciais riscos associados e atua preventivamente por meio do fortalecimento de sua governança, da estruturação de sua política de direitos humanos e da implementação de práticas de due diligence em sua cadeia de valor, assegurando uma atuação ética, transparente e alinhada às melhores práticas internacionais.</t>
  </si>
  <si>
    <t>A Nexa possui um procedimento de gerenciamento de riscos, que trata proativamente as ameaças e oportunidades durante o planejamento e realização dos projetos, buscando garantir os resultados mais favoráveis possíveis identificando, documentando, analisando, priorizando e comunicando de forma que os recursos corretos possam ser aplicador oportunamente. Os interesses e riscos relacionados às comunidades são atendidos conforme preconiza o PG. A Nexa realiza atividade com comunidades e apresenta seu processo produtivo de forma didática alinha aos interesses da comunidade. Essas atividades ocorrem oportunamente em feiras ambientais, comunitárias e escolares. Ainda, a empresa possui procedimento específico de reassentamento involuntário que segue as diretrizes e padrões e Desempenho sobre Sustentabilidade Ambiental e Social da Corporação Financeira Internacional (IFC).</t>
  </si>
  <si>
    <t>Em 2025, a Nexa registrou ocorrências pontuais de paralisações operacionais associadas a fatores não técnicos, principalmente relacionados a questões sociais e comunitárias em operações no Peru. No total, foram registradas 5 ocorrências, sendo 4 na unidade Atacocha e 1 na unidade El Porvenir, totalizando 22 dias de paralisações ao longo do ano. Não houve registros desse tipo nas unidades Cerro Lindo, Cajamarquilla ou no corporativo em Lima.
As ocorrências estiveram associadas a demandas comunitárias, incluindo temas como uso e compensação por terras, oportunidades de trabalho e acompanhamento de compromissos previamente estabelecidos. Como resultado, houve impactos pontuais na produção durante os períodos específicos, sem, contudo, comprometer o volume total anual produzido. A companhia atuou por meio de diálogo estruturado com as comunidades, realizando mesas de negociação com participação de lideranças locais e equipes internas, buscando a resolução dos pontos levantados e a retomada segura das operações.</t>
  </si>
  <si>
    <t xml:space="preserve">86% dos colaboradores são cobertos por acordos sindicais, contendo cláusulas econômicas e sociais. </t>
  </si>
  <si>
    <r>
      <t>em 2025 não tivemos valores destinados a infraestrutura no Brasil, foram destinados US$ 1.98 milhões para projetos sociais, porém sem relação com infraestrutura. Já no Peru, o valor total destinado à projetos foi de  US$ 9.37 milhores, sendo que tivemos US$ 1.84 milhões destinadas por O</t>
    </r>
    <r>
      <rPr>
        <i/>
        <sz val="9"/>
        <color rgb="FF555555"/>
        <rFont val="Verdana"/>
        <family val="2"/>
      </rPr>
      <t>bras por Impuesto</t>
    </r>
    <r>
      <rPr>
        <sz val="9"/>
        <color rgb="FF555555"/>
        <rFont val="Verdana"/>
        <family val="2"/>
      </rPr>
      <t>, mecanismo que permite às empresas privadas coordenas com o governo peruano, autoridades reginais/locais ou universidades públicas para financeiar e executar projetos sobre a Lei de Obras por Impuesto, trazendo benefícios sociais e de relação com o território. Os projetos estavam voltados à ampliação do acesso à água e saneamento, bem como à melhoria da mobilidade e da infraestrutura urbana em diferentes localidades.
Durante o período, um projeto foi concluído, outro segue em execução e um terceiro encontra-se em fase final de avaliação e encerramento administrativo.
Essas iniciativas reforçam o compromisso com o desenvolvimento sustentável, a qualidade de vida das comunidades e a geração de valor compartilhado.</t>
    </r>
  </si>
  <si>
    <r>
      <rPr>
        <b/>
        <sz val="9"/>
        <color rgb="FF555555"/>
        <rFont val="Verdana"/>
        <family val="2"/>
      </rPr>
      <t>Nota</t>
    </r>
    <r>
      <rPr>
        <sz val="9"/>
        <color rgb="FF555555"/>
        <rFont val="Verdana"/>
        <family val="2"/>
      </rPr>
      <t>: Em desenvolvimento do Programa de Cadeia de Valor Sustentável, que tem como objetivo promover o desenvolvimento sustentável e a criação de valor compartilhado ao longo de toda a cadeia de suprimentos, no final de 2024 foi redefinido o conceito de "fornecedores locais" para as unidades produtivas da Nexa, o qual será plenamente implementado a partir de 2025. Contudo, no que se refere aos dados de 2024, o conceito de fornecedor local e comunal para as unidades de produção no Peru continua sendo determinado e indicado pela área de Gestão Social.
O novo conceito (aplicado a partir de 2025) considera-se fornecedor local micro e pequenas empresas localizadas em um raio de até 50 km das unidades produtivas situadas nos centros urbanos de Lima e Juiz de Fora, e de até 100 km para as demais unidades, a fim de fortalecer o desenvolvimento econômico local e fomentar uma relação mais próxima com a comunidade.
No que tange aos fornecedores comunais, um conceito específico aplicável apenas às unidades no Peru, este se refere a uma pessoa jurídica ou física que desenvolve atividades comerciais formadas por membros de uma comunidade que se encontra dentro da área de influência social de uma operação ou projeto da Nexa. Estes fornecedores devem ser apresentados e/ou avaliados pela comunidade à qual pertencem, com a devida validação prévia por parte da área de Gestão Social do Peru. Este processo visa garantir que as parcerias com fornecedores comunais estejam em consonância com os interesses e necessidades da própria comunidade, promovendo a inclusão social e o fortalecimento de vínculos sustentáveis.
Esse aprimoramento nos critérios e procedimentos de identificação e validação de fornecedores locais e comunais reflete o compromisso da Nexa com a sustentabilidade, o desenvolvimento local e a responsabilidade social, alinhando-se com as melhores práticas de gestão de cadeias de valor.
A redução entre 2024 e 2025 se deve à limitação na disponibilidade de informações sobre porte da empresa impacta a abrangência do indicador, o que contribui para a redução do volume reportado de compras locais nos últimos anos, sem necessariamente refletir uma redução equivalente na participação de fornecedores locais nas aquisições realizadas no país.</t>
    </r>
  </si>
  <si>
    <t>Comunicação e Capacitação, por região - 2025</t>
  </si>
  <si>
    <t>Não foram recebidas denúncias nem identificado nenhum caso de corrupção na Nexa em 2025.</t>
  </si>
  <si>
    <t>Não houve ações judiciais por comportamento concorrencial, antitruste e práticas de monopólio na Nexa em 2025.</t>
  </si>
  <si>
    <t xml:space="preserve">A Nexa é comprometida com o cumprimento das obrigações tributárias para garantir a conformidade com a legislação fiscal e com o pagamento adequado de tributos em todas as jurisdições em que opera. As suas transações intragrupo são praticadas com base no princípio arm's lenght e cumprindo com todas as obrigações decorrentes das regras de preços de transferência, seguindo os padrões internacionais da OCDE e observando as especificidades das legislações locais. Incentivos fiscais são utilizados pelas entidades do grupo em suas atividades regulares e sempre seguindo as regras e determinações aplicáveis. A Nexa não conduz negócios em jurisdições consideradas paraísos fiscais, e também não faz uso de planejamentos fiscais agressivos. O Diretor Financeiro tem a responsabilidade geral pelos assuntos tributários de estratégia fiscal e compliance fiscal e é responsável pela informação fiscal ao Comitê de Auditoria </t>
  </si>
  <si>
    <t>Opinião política</t>
  </si>
  <si>
    <t>Origem social</t>
  </si>
  <si>
    <t>Assédio e abuso de poder</t>
  </si>
  <si>
    <t>Em 2025, não identificamos, neste processo, operações ou fornecedores com riscos relacionado a trabalho infantil ou trabalho forçado</t>
  </si>
  <si>
    <t xml:space="preserve">Em 2025, revisamos a premissa deste indicador para incluir processos regulatórios e minerários. Nos anos anteriores, eram consideradas apenas medidas ambientais. Com essa atualização, realizamos ajustes nos dados retroativos, a fim de preservar a consistência e não comprometer a análise histórica do indicador. GRI 2-4
¹ As principais sanções administrativas recebidas em 2025 referem-se às operações ou unidades que não estão mais sob gestão da Nexa, visto que os ativos foram adquiridos por outras empresas no passado. Houve também a lavratura de autos de infração envolvendo a antiga unidade de Morro Agudo, vendida pela Nexa em 2024 para o Grupo Casa Verde Holdings. Destas sanções, 2 são relacionadas à água   SASB EM-MM-140a.2
² O reporte está de acordo com o critério de incidentes ambientais. Com isso, os monitoramentos que excedessem ou não atendessem a critérios de normas ou legislações locais passaram a ser considerados. </t>
  </si>
  <si>
    <t>Trabalhista/Previdenciário¹</t>
  </si>
  <si>
    <t>Sanção em decorrência do acidente fatal ocorrido na unidade de Vazante, em maio de 2024, recebemos do MPT uma minuta de Termo de Ajustamento de Conduta (TAC) contendo diversas obrigações. A Nexa apresentará evidências ao MPT até dia 05/02/2026.  Além disso, há uma TAC em andamento relativo a empresa terceirizada ENAEX, alvo de procedimento administrativo do MPT, relacionado a alegações de assédio moral. Em razão de os fatos terem supostamente ocorrido nas dependências da Nexa, a companhia foi incluída no procedimento, tendo cumprido integralmente todas as recomendações expedidas, conforme evidências disponíveis no site institucional da Nexa. Disponível em: https://www.nexaresources.com/wp-content/uploads/2025/11/Recomendacao-1016.2025.pdf
Para fins de reporte, consideramos apenas os casos que se tornaram litígio tributário, ou seja, contra os quais a Nexa apresentou impugnação administrativa com apoio direto do time jurídico-tributário. Também foram desconsideradas ações judiciais ou processos administrativos de iniciativa da Nexa, ou seja, quando a Nexa toma a frente para disputar a incidência de determinado tributo</t>
  </si>
  <si>
    <t>O sistema de gestão para a prevenção da corrupção e do suborno na Nexa é uma estrutura integrada que combina políticas, procedimentos e controles para identificar, mitigar e monitorar riscos de corrupção, promovendo a integridade em todas as nossas operações, negociações e interações com terceiros. Iniciando-se pelo comprometimento da alta liderança e pela implementação do nosso Código de Conduta, realizamos sessões de treinamentos sobre diferentes temáticas de Compliance, análises due diligence de parceiros e fornecedores, avaliação de conflitos de interesses, doações, patrocínios, brindes/hospitalidades e as interações de representantes Nexa junto a entidades governamentais. Além disso, estamos suportados por um Canal de denúncias (Linha Ética) para recepção de reportes relacionados a desvios de conduta.</t>
  </si>
  <si>
    <r>
      <rPr>
        <b/>
        <sz val="9"/>
        <color rgb="FF555555"/>
        <rFont val="Verdana"/>
        <family val="2"/>
      </rPr>
      <t>Notas:</t>
    </r>
    <r>
      <rPr>
        <sz val="9"/>
        <color rgb="FF555555"/>
        <rFont val="Verdana"/>
        <family val="2"/>
      </rPr>
      <t xml:space="preserve"> As emissões de queimadas, apesar de não entrar na contabilização das emissões totais da Nexa, foram contabilizadas de maneira consolidada, em detrimento do cenário de 2024, onde incendios florestais foram vistos em grande parte do território nacional e atingiu áreas adjacentes às unidades. 
Utiliza-se a metodologia do GHG Protocol para a contabilização das emissões. Especificamente no Peru, onde não há um programa local, utilizou-se fatores de emissão de acordo com referências locais. 
Emissões biogênicas em detrimento de queimadas não foram contabilizado no total informado na tabela. Em 2025, o valor de emissões biogênicas por queimada foi de 1819.68 GJ </t>
    </r>
  </si>
  <si>
    <t>CAJAMARQUILLA</t>
  </si>
  <si>
    <t xml:space="preserve">TRÊS MARIAS </t>
  </si>
  <si>
    <t xml:space="preserve">JUIZ DE FORA </t>
  </si>
  <si>
    <t>ARIPUANÃ</t>
  </si>
  <si>
    <t xml:space="preserve">VAZANTE </t>
  </si>
  <si>
    <t>MORRO AGUDO</t>
  </si>
  <si>
    <t>CERRO LINDO</t>
  </si>
  <si>
    <t>ATACOCHA</t>
  </si>
  <si>
    <t xml:space="preserve">EL PORVENIR </t>
  </si>
  <si>
    <t>CORP BR</t>
  </si>
  <si>
    <t>CORP PE</t>
  </si>
  <si>
    <t xml:space="preserve">As flutuações observadas nos dados de 2025 deve-se ao ajuste da metodologia. Em 2024 era considerado para taxa de rotatividade considera colaboradores admitidos menos aqueles que deixaram o emprego, dividido pelo total de colaboradores no ano. Para 2025 a taxa de rotatividade foi calculada a partir da Quantidade de desligamentos (só ativos no mês anterior) / quantidade de efetivos dezembro/2025 (somente os ativos). Para a taxa de admitidos, foi considerado a Quantidade de admissões / quantidade de efetivos (somente os ativos). </t>
  </si>
  <si>
    <r>
      <rPr>
        <b/>
        <sz val="9"/>
        <color rgb="FF555555"/>
        <rFont val="Verdana"/>
        <family val="2"/>
      </rPr>
      <t xml:space="preserve">Impacto potencial negativo
</t>
    </r>
    <r>
      <rPr>
        <sz val="9"/>
        <color rgb="FF555555"/>
        <rFont val="Verdana"/>
        <family val="2"/>
      </rPr>
      <t xml:space="preserve">• Atividades podem afetar reservas hídricas e gerar escassez.
•  Alterações em habitats, paisagem e  ecossistemas, com efeitos sobre o solo
</t>
    </r>
    <r>
      <rPr>
        <b/>
        <sz val="9"/>
        <color rgb="FF555555"/>
        <rFont val="Verdana"/>
        <family val="2"/>
      </rPr>
      <t>Impacto potencial positivo:</t>
    </r>
    <r>
      <rPr>
        <sz val="9"/>
        <color rgb="FF555555"/>
        <rFont val="Verdana"/>
        <family val="2"/>
      </rPr>
      <t xml:space="preserve">
• Dessalinização em Cerro Lindo, garantindo água para operação sem competir com comunidades vizinhas
</t>
    </r>
    <r>
      <rPr>
        <b/>
        <sz val="9"/>
        <color rgb="FF555555"/>
        <rFont val="Verdana"/>
        <family val="2"/>
      </rPr>
      <t xml:space="preserve">Riscos
</t>
    </r>
    <r>
      <rPr>
        <sz val="9"/>
        <color rgb="FF555555"/>
        <rFont val="Verdana"/>
        <family val="2"/>
      </rPr>
      <t xml:space="preserve">• Escassez hídrica pode gerar riscos regulatórios, reputacionais e operacionais.
• Falhas no abastecimento podem interromper as operações.
• Aumento de custos e passivos ambientais
</t>
    </r>
    <r>
      <rPr>
        <b/>
        <sz val="9"/>
        <color rgb="FF555555"/>
        <rFont val="Verdana"/>
        <family val="2"/>
      </rPr>
      <t xml:space="preserve"> Principais oportunidades:</t>
    </r>
    <r>
      <rPr>
        <sz val="9"/>
        <color rgb="FF555555"/>
        <rFont val="Verdana"/>
        <family val="2"/>
      </rPr>
      <t xml:space="preserve">
• Gestão eficiente do recurso (recirculação e redução)
• Acesso a mercados de capital natural
</t>
    </r>
    <r>
      <rPr>
        <b/>
        <sz val="9"/>
        <color rgb="FF555555"/>
        <rFont val="Verdana"/>
        <family val="2"/>
      </rPr>
      <t>Compromissos</t>
    </r>
    <r>
      <rPr>
        <sz val="9"/>
        <color rgb="FF555555"/>
        <rFont val="Verdana"/>
        <family val="2"/>
      </rPr>
      <t xml:space="preserve">
 10% a redução do consumo específico  de água até 2030 - mineração e metalurgia</t>
    </r>
  </si>
  <si>
    <t>Capital Natural</t>
  </si>
  <si>
    <t xml:space="preserve">Saúde e segurança </t>
  </si>
  <si>
    <t>redução de 16.424.117 tCO2e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</si>
</sst>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
    <numFmt numFmtId="165" formatCode="0.0%"/>
    <numFmt numFmtId="166" formatCode="#,##0.0"/>
    <numFmt numFmtId="167" formatCode="_-* #,##0_-;\-* #,##0_-;_-* &quot;-&quot;??_-;_-@_-"/>
    <numFmt numFmtId="168" formatCode="&quot;R$&quot;\ #,##0"/>
    <numFmt numFmtId="169" formatCode="_-[$$-409]* #,##0.00_ ;_-[$$-409]* \-#,##0.00\ ;_-[$$-409]* &quot;-&quot;??_ ;_-@_ "/>
  </numFmts>
  <fonts count="120" x14ac:knownFonts="1">
    <font>
      <sz val="11"/>
      <color theme="1"/>
      <name val="Aptos Narrow"/>
      <family val="2"/>
      <scheme val="minor"/>
    </font>
    <font>
      <sz val="11"/>
      <color theme="1"/>
      <name val="Aptos Narrow"/>
      <family val="2"/>
      <scheme val="minor"/>
    </font>
    <font>
      <sz val="11"/>
      <color theme="0"/>
      <name val="Aptos Narrow"/>
      <family val="2"/>
      <scheme val="minor"/>
    </font>
    <font>
      <b/>
      <sz val="7"/>
      <color theme="4"/>
      <name val="Aptos Narrow"/>
      <family val="2"/>
      <scheme val="minor"/>
    </font>
    <font>
      <b/>
      <sz val="8.5"/>
      <color rgb="FF007E7A"/>
      <name val="Arial"/>
      <family val="2"/>
    </font>
    <font>
      <sz val="11"/>
      <color theme="1"/>
      <name val="Arial"/>
      <family val="2"/>
    </font>
    <font>
      <b/>
      <sz val="16"/>
      <color rgb="FF17778D"/>
      <name val="Arial"/>
      <family val="2"/>
    </font>
    <font>
      <u/>
      <sz val="11"/>
      <color theme="10"/>
      <name val="Aptos Narrow"/>
      <family val="2"/>
      <scheme val="minor"/>
    </font>
    <font>
      <b/>
      <sz val="9.5"/>
      <color theme="4"/>
      <name val="Aptos Narrow"/>
      <family val="2"/>
      <scheme val="minor"/>
    </font>
    <font>
      <b/>
      <sz val="10"/>
      <color rgb="FF555555"/>
      <name val="Arial"/>
      <family val="2"/>
    </font>
    <font>
      <sz val="9.5"/>
      <color theme="4"/>
      <name val="Aptos Narrow"/>
      <family val="2"/>
      <scheme val="minor"/>
    </font>
    <font>
      <sz val="9"/>
      <color rgb="FF555555"/>
      <name val="Arial"/>
      <family val="2"/>
    </font>
    <font>
      <u/>
      <sz val="9"/>
      <color rgb="FF555555"/>
      <name val="Arial"/>
      <family val="2"/>
    </font>
    <font>
      <sz val="10"/>
      <color rgb="FF555555"/>
      <name val="Arial"/>
      <family val="2"/>
    </font>
    <font>
      <sz val="11"/>
      <color rgb="FF555555"/>
      <name val="Arial"/>
      <family val="2"/>
    </font>
    <font>
      <sz val="10"/>
      <color theme="1"/>
      <name val="Arial"/>
      <family val="2"/>
    </font>
    <font>
      <b/>
      <sz val="9"/>
      <color rgb="FF555555"/>
      <name val="Arial"/>
      <family val="2"/>
    </font>
    <font>
      <b/>
      <sz val="9.5"/>
      <color rgb="FF555555"/>
      <name val="Arial"/>
      <family val="2"/>
    </font>
    <font>
      <b/>
      <sz val="11"/>
      <color rgb="FF555555"/>
      <name val="Arial"/>
      <family val="2"/>
    </font>
    <font>
      <sz val="10"/>
      <name val="Arial"/>
      <family val="2"/>
    </font>
    <font>
      <sz val="11"/>
      <color rgb="FF555555"/>
      <name val="Aptos Narrow"/>
      <family val="2"/>
      <scheme val="minor"/>
    </font>
    <font>
      <sz val="8"/>
      <color theme="1"/>
      <name val="Aptos Narrow"/>
      <family val="2"/>
      <scheme val="minor"/>
    </font>
    <font>
      <sz val="8"/>
      <name val="Aptos Narrow"/>
      <family val="2"/>
      <scheme val="minor"/>
    </font>
    <font>
      <b/>
      <sz val="16"/>
      <name val="Arial"/>
      <family val="2"/>
    </font>
    <font>
      <b/>
      <sz val="11"/>
      <color theme="0"/>
      <name val="Aptos Narrow"/>
      <family val="2"/>
      <scheme val="minor"/>
    </font>
    <font>
      <sz val="11"/>
      <color theme="1"/>
      <name val="Verdana"/>
      <family val="2"/>
    </font>
    <font>
      <b/>
      <sz val="8.5"/>
      <color rgb="FF007E7A"/>
      <name val="Verdana"/>
      <family val="2"/>
    </font>
    <font>
      <b/>
      <sz val="16"/>
      <name val="Verdana"/>
      <family val="2"/>
    </font>
    <font>
      <b/>
      <sz val="10"/>
      <color rgb="FF555555"/>
      <name val="Verdana"/>
      <family val="2"/>
    </font>
    <font>
      <u/>
      <sz val="10"/>
      <color rgb="FF555555"/>
      <name val="Verdana"/>
      <family val="2"/>
    </font>
    <font>
      <sz val="10"/>
      <color rgb="FF555555"/>
      <name val="Verdana"/>
      <family val="2"/>
    </font>
    <font>
      <sz val="9"/>
      <color rgb="FF555555"/>
      <name val="Verdana"/>
      <family val="2"/>
    </font>
    <font>
      <u/>
      <sz val="9"/>
      <color rgb="FF555555"/>
      <name val="Verdana"/>
      <family val="2"/>
    </font>
    <font>
      <sz val="11"/>
      <color rgb="FF555555"/>
      <name val="Verdana"/>
      <family val="2"/>
    </font>
    <font>
      <sz val="9.5"/>
      <color rgb="FF555555"/>
      <name val="Verdana"/>
      <family val="2"/>
    </font>
    <font>
      <b/>
      <sz val="16"/>
      <color rgb="FF17778D"/>
      <name val="Verdana"/>
      <family val="2"/>
    </font>
    <font>
      <u/>
      <sz val="11"/>
      <color theme="10"/>
      <name val="Verdana"/>
      <family val="2"/>
    </font>
    <font>
      <b/>
      <u/>
      <sz val="10"/>
      <color rgb="FF555555"/>
      <name val="Verdana"/>
      <family val="2"/>
    </font>
    <font>
      <sz val="11"/>
      <name val="Verdana"/>
      <family val="2"/>
    </font>
    <font>
      <b/>
      <sz val="12"/>
      <color rgb="FF17778D"/>
      <name val="Verdana"/>
      <family val="2"/>
    </font>
    <font>
      <sz val="10"/>
      <color theme="1"/>
      <name val="Verdana"/>
      <family val="2"/>
    </font>
    <font>
      <b/>
      <sz val="10"/>
      <color theme="0"/>
      <name val="Verdana"/>
      <family val="2"/>
    </font>
    <font>
      <b/>
      <sz val="9"/>
      <color rgb="FF555555"/>
      <name val="Verdana"/>
      <family val="2"/>
    </font>
    <font>
      <i/>
      <sz val="9"/>
      <color rgb="FF555555"/>
      <name val="Verdana"/>
      <family val="2"/>
    </font>
    <font>
      <sz val="8"/>
      <color rgb="FF555555"/>
      <name val="Verdana"/>
      <family val="2"/>
    </font>
    <font>
      <u/>
      <vertAlign val="superscript"/>
      <sz val="9"/>
      <color theme="1"/>
      <name val="Verdana"/>
      <family val="2"/>
    </font>
    <font>
      <sz val="9"/>
      <color theme="1"/>
      <name val="Verdana"/>
      <family val="2"/>
    </font>
    <font>
      <b/>
      <sz val="12"/>
      <color theme="1" tint="0.249977111117893"/>
      <name val="Verdana"/>
      <family val="2"/>
    </font>
    <font>
      <b/>
      <sz val="10"/>
      <color theme="1" tint="0.249977111117893"/>
      <name val="Verdana"/>
      <family val="2"/>
    </font>
    <font>
      <sz val="9"/>
      <color theme="2" tint="-0.499984740745262"/>
      <name val="Verdana"/>
      <family val="2"/>
    </font>
    <font>
      <b/>
      <sz val="9.5"/>
      <color rgb="FF555555"/>
      <name val="Verdana"/>
      <family val="2"/>
    </font>
    <font>
      <b/>
      <sz val="14"/>
      <color theme="0"/>
      <name val="Verdana"/>
      <family val="2"/>
    </font>
    <font>
      <sz val="8"/>
      <color theme="1"/>
      <name val="Verdana"/>
      <family val="2"/>
    </font>
    <font>
      <b/>
      <sz val="11"/>
      <color rgb="FF555555"/>
      <name val="Verdana"/>
      <family val="2"/>
    </font>
    <font>
      <b/>
      <sz val="11"/>
      <color theme="0"/>
      <name val="Verdana"/>
      <family val="2"/>
    </font>
    <font>
      <sz val="9"/>
      <color rgb="FFFF3399"/>
      <name val="Verdana"/>
      <family val="2"/>
    </font>
    <font>
      <sz val="11"/>
      <color rgb="FFFF0000"/>
      <name val="Verdana"/>
      <family val="2"/>
    </font>
    <font>
      <sz val="9"/>
      <color theme="0" tint="-0.249977111117893"/>
      <name val="Verdana"/>
      <family val="2"/>
    </font>
    <font>
      <sz val="11"/>
      <color theme="0"/>
      <name val="Verdana"/>
      <family val="2"/>
    </font>
    <font>
      <sz val="10"/>
      <color theme="0"/>
      <name val="Verdana"/>
      <family val="2"/>
    </font>
    <font>
      <sz val="10"/>
      <color theme="2" tint="-0.749992370372631"/>
      <name val="Verdana"/>
      <family val="2"/>
    </font>
    <font>
      <b/>
      <sz val="11"/>
      <name val="Verdana"/>
      <family val="2"/>
    </font>
    <font>
      <b/>
      <sz val="16"/>
      <color theme="2" tint="-0.749992370372631"/>
      <name val="Verdana"/>
      <family val="2"/>
    </font>
    <font>
      <b/>
      <sz val="11"/>
      <color theme="1" tint="0.249977111117893"/>
      <name val="Verdana"/>
      <family val="2"/>
    </font>
    <font>
      <sz val="9"/>
      <color theme="0"/>
      <name val="Verdana"/>
      <family val="2"/>
    </font>
    <font>
      <sz val="11"/>
      <color theme="0"/>
      <name val="Calibri"/>
      <family val="2"/>
    </font>
    <font>
      <sz val="11"/>
      <color theme="1"/>
      <name val="Verdana"/>
      <family val="2"/>
    </font>
    <font>
      <b/>
      <sz val="12"/>
      <color theme="1"/>
      <name val="Aptos Narrow"/>
      <family val="2"/>
      <scheme val="minor"/>
    </font>
    <font>
      <b/>
      <sz val="9"/>
      <color theme="0"/>
      <name val="Verdana"/>
      <family val="2"/>
    </font>
    <font>
      <b/>
      <sz val="16"/>
      <color theme="0"/>
      <name val="Verdana"/>
      <family val="2"/>
    </font>
    <font>
      <b/>
      <sz val="9"/>
      <color indexed="81"/>
      <name val="Tahoma"/>
      <family val="2"/>
    </font>
    <font>
      <sz val="9"/>
      <color indexed="81"/>
      <name val="Tahoma"/>
      <family val="2"/>
    </font>
    <font>
      <b/>
      <sz val="10"/>
      <color theme="0"/>
      <name val="Calibri"/>
      <family val="2"/>
    </font>
    <font>
      <u/>
      <sz val="14"/>
      <color theme="10"/>
      <name val="Aptos Narrow"/>
      <family val="2"/>
      <scheme val="minor"/>
    </font>
    <font>
      <b/>
      <sz val="12"/>
      <color theme="1"/>
      <name val="Verdana"/>
      <family val="2"/>
    </font>
    <font>
      <b/>
      <sz val="14"/>
      <color theme="0"/>
      <name val="Aptos Narrow"/>
      <family val="2"/>
      <scheme val="minor"/>
    </font>
    <font>
      <sz val="11"/>
      <color rgb="FFFF6600"/>
      <name val="Aptos Narrow"/>
      <family val="2"/>
      <scheme val="minor"/>
    </font>
    <font>
      <b/>
      <sz val="16"/>
      <color theme="5"/>
      <name val="Verdana"/>
      <family val="2"/>
    </font>
    <font>
      <b/>
      <sz val="11"/>
      <color theme="0"/>
      <name val="Arial"/>
      <family val="2"/>
    </font>
    <font>
      <b/>
      <sz val="10"/>
      <color theme="0"/>
      <name val="Arial"/>
      <family val="2"/>
    </font>
    <font>
      <b/>
      <sz val="16"/>
      <color theme="0"/>
      <name val="Arial"/>
      <family val="2"/>
    </font>
    <font>
      <sz val="11"/>
      <color theme="0"/>
      <name val="Arial"/>
      <family val="2"/>
    </font>
    <font>
      <sz val="9"/>
      <color theme="0"/>
      <name val="Arial"/>
      <family val="2"/>
    </font>
    <font>
      <b/>
      <sz val="9"/>
      <color theme="0"/>
      <name val="Calibri"/>
      <family val="2"/>
    </font>
    <font>
      <sz val="9"/>
      <color theme="0"/>
      <name val="Calibri"/>
      <family val="2"/>
    </font>
    <font>
      <sz val="10"/>
      <color theme="0"/>
      <name val="Arial"/>
      <family val="2"/>
    </font>
    <font>
      <sz val="12"/>
      <name val="Arial"/>
      <family val="2"/>
    </font>
    <font>
      <b/>
      <sz val="12"/>
      <name val="Arial"/>
      <family val="2"/>
    </font>
    <font>
      <b/>
      <sz val="12"/>
      <color theme="0"/>
      <name val="Arial"/>
      <family val="2"/>
    </font>
    <font>
      <sz val="12"/>
      <color theme="0"/>
      <name val="Arial"/>
      <family val="2"/>
    </font>
    <font>
      <sz val="12"/>
      <color theme="0"/>
      <name val="Calibri"/>
      <family val="2"/>
    </font>
    <font>
      <b/>
      <sz val="12"/>
      <color indexed="9"/>
      <name val="Verdana"/>
      <family val="2"/>
    </font>
    <font>
      <b/>
      <sz val="10"/>
      <color indexed="9"/>
      <name val="Verdana"/>
      <family val="2"/>
    </font>
    <font>
      <b/>
      <sz val="9"/>
      <name val="Verdana"/>
      <family val="2"/>
    </font>
    <font>
      <sz val="9"/>
      <name val="Verdana"/>
      <family val="2"/>
    </font>
    <font>
      <sz val="8"/>
      <name val="Verdana"/>
      <family val="2"/>
    </font>
    <font>
      <sz val="10"/>
      <color theme="1" tint="0.249977111117893"/>
      <name val="Verdana"/>
      <family val="2"/>
    </font>
    <font>
      <b/>
      <sz val="11"/>
      <color theme="1" tint="0.34998626667073579"/>
      <name val="Verdana"/>
      <family val="2"/>
    </font>
    <font>
      <sz val="11"/>
      <color rgb="FF242424"/>
      <name val="Verdana"/>
      <family val="2"/>
    </font>
    <font>
      <sz val="11"/>
      <color theme="2" tint="-0.499984740745262"/>
      <name val="Verdana"/>
      <family val="2"/>
    </font>
    <font>
      <b/>
      <sz val="8"/>
      <name val="Verdana"/>
      <family val="2"/>
    </font>
    <font>
      <b/>
      <sz val="8"/>
      <color rgb="FF000000"/>
      <name val="Verdana"/>
      <family val="2"/>
    </font>
    <font>
      <sz val="8"/>
      <color theme="2" tint="-0.499984740745262"/>
      <name val="Verdana"/>
      <family val="2"/>
    </font>
    <font>
      <b/>
      <sz val="8"/>
      <color theme="0"/>
      <name val="Verdana"/>
      <family val="2"/>
    </font>
    <font>
      <b/>
      <sz val="10"/>
      <color theme="1" tint="0.34998626667073579"/>
      <name val="Verdana"/>
      <family val="2"/>
    </font>
    <font>
      <sz val="10"/>
      <color theme="1" tint="0.34998626667073579"/>
      <name val="Verdana"/>
      <family val="2"/>
    </font>
    <font>
      <b/>
      <sz val="11"/>
      <name val="Aptos Narrow"/>
      <family val="2"/>
      <scheme val="minor"/>
    </font>
    <font>
      <sz val="9"/>
      <color theme="5"/>
      <name val="Verdana"/>
      <family val="2"/>
    </font>
    <font>
      <sz val="11"/>
      <color theme="5"/>
      <name val="Verdana"/>
      <family val="2"/>
    </font>
    <font>
      <sz val="11"/>
      <color theme="5"/>
      <name val="Calibri"/>
      <family val="2"/>
    </font>
    <font>
      <b/>
      <sz val="16"/>
      <color theme="5"/>
      <name val="Arial"/>
      <family val="2"/>
    </font>
    <font>
      <sz val="11"/>
      <name val="Aptos Narrow"/>
      <family val="2"/>
      <scheme val="minor"/>
    </font>
    <font>
      <b/>
      <sz val="8"/>
      <name val="Arial"/>
      <family val="2"/>
    </font>
    <font>
      <sz val="8"/>
      <name val="Arial"/>
      <family val="2"/>
    </font>
    <font>
      <b/>
      <sz val="9"/>
      <color theme="1" tint="0.34998626667073579"/>
      <name val="Arial"/>
      <family val="2"/>
    </font>
    <font>
      <sz val="9"/>
      <color theme="1" tint="0.34998626667073579"/>
      <name val="Arial"/>
      <family val="2"/>
    </font>
    <font>
      <sz val="11"/>
      <color theme="1" tint="0.34998626667073579"/>
      <name val="Verdana"/>
      <family val="2"/>
    </font>
    <font>
      <sz val="9"/>
      <color rgb="FFFF0000"/>
      <name val="Arial"/>
      <family val="2"/>
    </font>
    <font>
      <sz val="9"/>
      <color rgb="FFFF0000"/>
      <name val="Verdana"/>
      <family val="2"/>
    </font>
    <font>
      <sz val="10"/>
      <color theme="1" tint="0.499984740745262"/>
      <name val="Arial"/>
      <family val="2"/>
    </font>
  </fonts>
  <fills count="20">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BCBEC0"/>
        <bgColor indexed="64"/>
      </patternFill>
    </fill>
    <fill>
      <patternFill patternType="solid">
        <fgColor theme="5"/>
        <bgColor indexed="64"/>
      </patternFill>
    </fill>
    <fill>
      <patternFill patternType="solid">
        <fgColor theme="1" tint="0.499984740745262"/>
        <bgColor indexed="64"/>
      </patternFill>
    </fill>
    <fill>
      <patternFill patternType="solid">
        <fgColor theme="1" tint="0.249977111117893"/>
        <bgColor indexed="64"/>
      </patternFill>
    </fill>
    <fill>
      <patternFill patternType="solid">
        <fgColor theme="5" tint="-0.249977111117893"/>
        <bgColor indexed="64"/>
      </patternFill>
    </fill>
    <fill>
      <patternFill patternType="solid">
        <fgColor rgb="FFFF6600"/>
        <bgColor indexed="64"/>
      </patternFill>
    </fill>
    <fill>
      <patternFill patternType="solid">
        <fgColor theme="2" tint="-0.249977111117893"/>
        <bgColor indexed="64"/>
      </patternFill>
    </fill>
    <fill>
      <patternFill patternType="solid">
        <fgColor rgb="FFD9D9D9"/>
        <bgColor indexed="64"/>
      </patternFill>
    </fill>
    <fill>
      <patternFill patternType="solid">
        <fgColor rgb="FFFFFFFF"/>
        <bgColor rgb="FF000000"/>
      </patternFill>
    </fill>
    <fill>
      <patternFill patternType="solid">
        <fgColor theme="2"/>
        <bgColor indexed="64"/>
      </patternFill>
    </fill>
  </fills>
  <borders count="99">
    <border>
      <left/>
      <right/>
      <top/>
      <bottom/>
      <diagonal/>
    </border>
    <border>
      <left/>
      <right/>
      <top/>
      <bottom style="thin">
        <color rgb="FF008080"/>
      </bottom>
      <diagonal/>
    </border>
    <border>
      <left/>
      <right/>
      <top/>
      <bottom style="thick">
        <color theme="5"/>
      </bottom>
      <diagonal/>
    </border>
    <border>
      <left/>
      <right/>
      <top/>
      <bottom style="thick">
        <color rgb="FFEDB111"/>
      </bottom>
      <diagonal/>
    </border>
    <border>
      <left/>
      <right/>
      <top/>
      <bottom style="medium">
        <color theme="4"/>
      </bottom>
      <diagonal/>
    </border>
    <border>
      <left/>
      <right/>
      <top/>
      <bottom style="thin">
        <color rgb="FFEDB111"/>
      </bottom>
      <diagonal/>
    </border>
    <border>
      <left/>
      <right/>
      <top/>
      <bottom style="thin">
        <color theme="4" tint="0.59996337778862885"/>
      </bottom>
      <diagonal/>
    </border>
    <border>
      <left/>
      <right/>
      <top/>
      <bottom style="thin">
        <color rgb="FFECB11F"/>
      </bottom>
      <diagonal/>
    </border>
    <border>
      <left/>
      <right/>
      <top style="thin">
        <color rgb="FFECB11F"/>
      </top>
      <bottom/>
      <diagonal/>
    </border>
    <border>
      <left/>
      <right/>
      <top style="thick">
        <color rgb="FFEDB111"/>
      </top>
      <bottom/>
      <diagonal/>
    </border>
    <border>
      <left style="thin">
        <color rgb="FFBCBEC0"/>
      </left>
      <right style="thin">
        <color rgb="FFBCBEC0"/>
      </right>
      <top style="thin">
        <color rgb="FFBCBEC0"/>
      </top>
      <bottom style="thin">
        <color rgb="FFBCBEC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theme="5"/>
      </bottom>
      <diagonal/>
    </border>
    <border>
      <left/>
      <right/>
      <top style="thick">
        <color rgb="FFEDB111"/>
      </top>
      <bottom style="thin">
        <color theme="5"/>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2" tint="-0.49998474074526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style="thin">
        <color theme="2" tint="-0.499984740745262"/>
      </left>
      <right style="thin">
        <color theme="2" tint="-0.499984740745262"/>
      </right>
      <top/>
      <bottom/>
      <diagonal/>
    </border>
    <border>
      <left style="thin">
        <color theme="2" tint="-0.499984740745262"/>
      </left>
      <right style="thin">
        <color theme="2" tint="-0.499984740745262"/>
      </right>
      <top style="thin">
        <color theme="2" tint="-0.499984740745262"/>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style="thin">
        <color theme="1" tint="0.34998626667073579"/>
      </right>
      <top/>
      <bottom/>
      <diagonal/>
    </border>
    <border>
      <left/>
      <right/>
      <top style="thin">
        <color theme="1" tint="0.34998626667073579"/>
      </top>
      <bottom/>
      <diagonal/>
    </border>
    <border>
      <left style="thin">
        <color theme="1" tint="0.34998626667073579"/>
      </left>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34998626667073579"/>
      </left>
      <right style="thin">
        <color theme="1" tint="0.499984740745262"/>
      </right>
      <top style="thin">
        <color theme="1" tint="0.499984740745262"/>
      </top>
      <bottom style="thin">
        <color theme="1" tint="0.34998626667073579"/>
      </bottom>
      <diagonal/>
    </border>
    <border>
      <left style="thin">
        <color theme="1" tint="0.499984740745262"/>
      </left>
      <right style="thin">
        <color theme="1" tint="0.34998626667073579"/>
      </right>
      <top style="thin">
        <color theme="1" tint="0.499984740745262"/>
      </top>
      <bottom style="thin">
        <color theme="1" tint="0.499984740745262"/>
      </bottom>
      <diagonal/>
    </border>
    <border>
      <left style="thin">
        <color theme="1" tint="0.34998626667073579"/>
      </left>
      <right style="thin">
        <color theme="1" tint="0.499984740745262"/>
      </right>
      <top style="thin">
        <color theme="1" tint="0.499984740745262"/>
      </top>
      <bottom style="thin">
        <color theme="1" tint="0.499984740745262"/>
      </bottom>
      <diagonal/>
    </border>
    <border>
      <left style="thin">
        <color theme="1" tint="0.499984740745262"/>
      </left>
      <right/>
      <top/>
      <bottom style="thin">
        <color theme="1" tint="0.499984740745262"/>
      </bottom>
      <diagonal/>
    </border>
    <border>
      <left style="thin">
        <color theme="1" tint="0.34998626667073579"/>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right/>
      <top/>
      <bottom style="thin">
        <color theme="1" tint="0.499984740745262"/>
      </bottom>
      <diagonal/>
    </border>
    <border>
      <left/>
      <right style="thin">
        <color theme="1" tint="0.499984740745262"/>
      </right>
      <top/>
      <bottom style="thin">
        <color theme="1" tint="0.499984740745262"/>
      </bottom>
      <diagonal/>
    </border>
    <border>
      <left/>
      <right style="thin">
        <color theme="1" tint="0.34998626667073579"/>
      </right>
      <top style="thin">
        <color theme="1" tint="0.499984740745262"/>
      </top>
      <bottom/>
      <diagonal/>
    </border>
    <border>
      <left style="thin">
        <color theme="1" tint="0.34998626667073579"/>
      </left>
      <right style="thin">
        <color theme="1" tint="0.34998626667073579"/>
      </right>
      <top style="thin">
        <color theme="1" tint="0.499984740745262"/>
      </top>
      <bottom/>
      <diagonal/>
    </border>
    <border>
      <left style="thin">
        <color theme="1" tint="0.34998626667073579"/>
      </left>
      <right style="thin">
        <color theme="1" tint="0.34998626667073579"/>
      </right>
      <top style="thin">
        <color theme="1" tint="0.499984740745262"/>
      </top>
      <bottom style="thin">
        <color theme="1" tint="0.34998626667073579"/>
      </bottom>
      <diagonal/>
    </border>
    <border>
      <left style="thin">
        <color theme="1" tint="0.34998626667073579"/>
      </left>
      <right style="thin">
        <color theme="1" tint="0.499984740745262"/>
      </right>
      <top style="thin">
        <color theme="1" tint="0.34998626667073579"/>
      </top>
      <bottom style="thin">
        <color theme="1" tint="0.34998626667073579"/>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bottom/>
      <diagonal/>
    </border>
    <border>
      <left/>
      <right/>
      <top style="thin">
        <color theme="0"/>
      </top>
      <bottom/>
      <diagonal/>
    </border>
    <border>
      <left style="medium">
        <color indexed="64"/>
      </left>
      <right style="medium">
        <color indexed="64"/>
      </right>
      <top/>
      <bottom style="medium">
        <color rgb="FF000000"/>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style="thin">
        <color theme="2" tint="-9.9978637043366805E-2"/>
      </left>
      <right/>
      <top/>
      <bottom style="thin">
        <color theme="2" tint="-9.9978637043366805E-2"/>
      </bottom>
      <diagonal/>
    </border>
    <border>
      <left/>
      <right/>
      <top/>
      <bottom style="thin">
        <color theme="2" tint="-9.9978637043366805E-2"/>
      </bottom>
      <diagonal/>
    </border>
    <border>
      <left/>
      <right style="thin">
        <color theme="2" tint="-9.9978637043366805E-2"/>
      </right>
      <top/>
      <bottom style="thin">
        <color theme="2" tint="-9.9978637043366805E-2"/>
      </bottom>
      <diagonal/>
    </border>
    <border>
      <left/>
      <right style="thin">
        <color theme="2" tint="-0.249977111117893"/>
      </right>
      <top style="thin">
        <color theme="2" tint="-0.249977111117893"/>
      </top>
      <bottom/>
      <diagonal/>
    </border>
    <border>
      <left/>
      <right style="thin">
        <color theme="2" tint="-0.249977111117893"/>
      </right>
      <top/>
      <bottom style="thin">
        <color theme="2" tint="-0.249977111117893"/>
      </bottom>
      <diagonal/>
    </border>
    <border>
      <left style="thin">
        <color theme="2" tint="-0.249977111117893"/>
      </left>
      <right/>
      <top style="thin">
        <color theme="2" tint="-0.249977111117893"/>
      </top>
      <bottom/>
      <diagonal/>
    </border>
    <border>
      <left style="thin">
        <color theme="2" tint="-0.249977111117893"/>
      </left>
      <right/>
      <top/>
      <bottom style="thin">
        <color theme="2" tint="-0.249977111117893"/>
      </bottom>
      <diagonal/>
    </border>
    <border>
      <left/>
      <right/>
      <top style="thin">
        <color theme="2" tint="-0.249977111117893"/>
      </top>
      <bottom/>
      <diagonal/>
    </border>
    <border>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right/>
      <top/>
      <bottom style="thin">
        <color rgb="FFFFC000"/>
      </bottom>
      <diagonal/>
    </border>
    <border>
      <left/>
      <right/>
      <top style="thin">
        <color rgb="FFFFC00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9">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alignment horizontal="right"/>
    </xf>
    <xf numFmtId="0" fontId="7" fillId="0" borderId="0" applyNumberFormat="0" applyFill="0" applyBorder="0" applyAlignment="0" applyProtection="0"/>
    <xf numFmtId="0" fontId="8" fillId="0" borderId="2" applyFill="0" applyProtection="0">
      <alignment horizontal="left"/>
    </xf>
    <xf numFmtId="0" fontId="10" fillId="0" borderId="4">
      <alignment horizontal="left" vertical="top" wrapText="1"/>
    </xf>
    <xf numFmtId="0" fontId="10" fillId="0" borderId="6" applyFill="0">
      <alignment horizontal="left" vertical="top" wrapText="1"/>
    </xf>
    <xf numFmtId="0" fontId="1" fillId="0" borderId="0"/>
    <xf numFmtId="0" fontId="15" fillId="0" borderId="0"/>
    <xf numFmtId="0" fontId="19" fillId="0" borderId="0" applyNumberFormat="0" applyFont="0" applyFill="0" applyBorder="0" applyAlignment="0" applyProtection="0">
      <alignment vertical="center"/>
    </xf>
    <xf numFmtId="0" fontId="19" fillId="0" borderId="0"/>
    <xf numFmtId="0" fontId="19" fillId="0" borderId="0"/>
    <xf numFmtId="0" fontId="19" fillId="0" borderId="0"/>
    <xf numFmtId="43" fontId="1"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9" fontId="19" fillId="0" borderId="0" applyFont="0" applyFill="0" applyBorder="0" applyAlignment="0" applyProtection="0"/>
  </cellStyleXfs>
  <cellXfs count="634">
    <xf numFmtId="0" fontId="0" fillId="0" borderId="0" xfId="0"/>
    <xf numFmtId="0" fontId="0" fillId="0" borderId="0" xfId="0" applyAlignment="1">
      <alignment horizontal="left"/>
    </xf>
    <xf numFmtId="0" fontId="0" fillId="0" borderId="0" xfId="0" applyAlignment="1">
      <alignment horizontal="left" indent="2"/>
    </xf>
    <xf numFmtId="0" fontId="4" fillId="0" borderId="0" xfId="3" applyFont="1" applyAlignment="1">
      <alignment horizontal="right" vertical="center"/>
    </xf>
    <xf numFmtId="0" fontId="5" fillId="0" borderId="0" xfId="0" applyFont="1" applyAlignment="1">
      <alignment horizontal="left"/>
    </xf>
    <xf numFmtId="0" fontId="6" fillId="0" borderId="0" xfId="0" applyFont="1"/>
    <xf numFmtId="0" fontId="5" fillId="0" borderId="0" xfId="0" applyFont="1" applyAlignment="1">
      <alignment horizontal="left" indent="2"/>
    </xf>
    <xf numFmtId="0" fontId="5" fillId="0" borderId="0" xfId="0" applyFont="1"/>
    <xf numFmtId="0" fontId="11" fillId="0" borderId="5" xfId="6" applyFont="1" applyBorder="1" applyAlignment="1">
      <alignment horizontal="left" vertical="center" wrapText="1"/>
    </xf>
    <xf numFmtId="0" fontId="7" fillId="0" borderId="5" xfId="4" applyBorder="1" applyAlignment="1">
      <alignment horizontal="left" vertical="center" wrapText="1" indent="2"/>
    </xf>
    <xf numFmtId="0" fontId="17" fillId="0" borderId="3" xfId="5" applyFont="1" applyFill="1" applyBorder="1">
      <alignment horizontal="left"/>
    </xf>
    <xf numFmtId="0" fontId="17" fillId="0" borderId="3" xfId="5" applyFont="1" applyFill="1" applyBorder="1" applyAlignment="1">
      <alignment horizontal="left" indent="2"/>
    </xf>
    <xf numFmtId="0" fontId="0" fillId="0" borderId="0" xfId="0" applyAlignment="1">
      <alignment horizontal="center"/>
    </xf>
    <xf numFmtId="0" fontId="13" fillId="0" borderId="0" xfId="0" applyFont="1" applyAlignment="1">
      <alignment horizontal="left" vertical="center"/>
    </xf>
    <xf numFmtId="0" fontId="9" fillId="0" borderId="0" xfId="0" applyFont="1" applyAlignment="1">
      <alignment horizontal="center" vertical="center"/>
    </xf>
    <xf numFmtId="0" fontId="11" fillId="0" borderId="0" xfId="0" applyFont="1" applyAlignment="1">
      <alignment horizontal="justify" vertical="center" wrapText="1"/>
    </xf>
    <xf numFmtId="0" fontId="11" fillId="0" borderId="0" xfId="0" applyFont="1" applyAlignment="1">
      <alignment horizontal="left" vertical="center" wrapText="1" indent="2"/>
    </xf>
    <xf numFmtId="0" fontId="20" fillId="0" borderId="0" xfId="0" quotePrefix="1" applyFont="1" applyAlignment="1">
      <alignment horizontal="center" vertical="center"/>
    </xf>
    <xf numFmtId="0" fontId="15" fillId="0" borderId="0" xfId="0" applyFont="1"/>
    <xf numFmtId="0" fontId="11" fillId="0" borderId="0" xfId="0" applyFont="1" applyAlignment="1">
      <alignment horizontal="center" vertical="center"/>
    </xf>
    <xf numFmtId="0" fontId="9" fillId="0" borderId="0" xfId="0" applyFont="1" applyAlignment="1">
      <alignment horizontal="center" vertical="center" wrapText="1"/>
    </xf>
    <xf numFmtId="0" fontId="21" fillId="0" borderId="0" xfId="0" applyFont="1" applyAlignment="1">
      <alignment vertical="center" wrapText="1"/>
    </xf>
    <xf numFmtId="0" fontId="9" fillId="0" borderId="11" xfId="0" applyFont="1" applyBorder="1" applyAlignment="1">
      <alignment horizontal="center" vertical="center"/>
    </xf>
    <xf numFmtId="0" fontId="13" fillId="0" borderId="0" xfId="0" applyFont="1" applyAlignment="1">
      <alignment horizontal="left" vertical="center" wrapText="1"/>
    </xf>
    <xf numFmtId="0" fontId="11" fillId="0" borderId="0" xfId="0" applyFont="1" applyAlignment="1">
      <alignment vertical="center" wrapText="1"/>
    </xf>
    <xf numFmtId="0" fontId="23" fillId="0" borderId="0" xfId="0" applyFont="1"/>
    <xf numFmtId="0" fontId="11" fillId="0" borderId="5" xfId="6" quotePrefix="1" applyFont="1" applyBorder="1" applyAlignment="1">
      <alignment horizontal="left" vertical="center" wrapText="1"/>
    </xf>
    <xf numFmtId="0" fontId="12" fillId="0" borderId="0" xfId="6" applyFont="1" applyBorder="1" applyAlignment="1">
      <alignment horizontal="left" vertical="center" wrapText="1" indent="2"/>
    </xf>
    <xf numFmtId="0" fontId="9" fillId="0" borderId="0" xfId="0" applyFont="1" applyAlignment="1">
      <alignment horizontal="center" wrapText="1"/>
    </xf>
    <xf numFmtId="165" fontId="11" fillId="0" borderId="0" xfId="0" applyNumberFormat="1" applyFont="1" applyAlignment="1">
      <alignment horizontal="center" vertical="center"/>
    </xf>
    <xf numFmtId="0" fontId="20" fillId="0" borderId="0" xfId="0" applyFont="1" applyAlignment="1">
      <alignment vertical="center"/>
    </xf>
    <xf numFmtId="0" fontId="18" fillId="10" borderId="0" xfId="0" applyFont="1" applyFill="1" applyAlignment="1">
      <alignment horizontal="center" vertical="center"/>
    </xf>
    <xf numFmtId="0" fontId="0" fillId="0" borderId="0" xfId="0" applyAlignment="1">
      <alignment horizontal="center" vertical="center"/>
    </xf>
    <xf numFmtId="0" fontId="15" fillId="5" borderId="11" xfId="0" applyFont="1" applyFill="1" applyBorder="1" applyAlignment="1">
      <alignment horizontal="center" vertical="center"/>
    </xf>
    <xf numFmtId="0" fontId="15" fillId="5" borderId="11" xfId="0" applyFont="1" applyFill="1" applyBorder="1" applyAlignment="1">
      <alignment horizontal="center" vertical="center" wrapText="1"/>
    </xf>
    <xf numFmtId="165" fontId="19" fillId="0" borderId="11" xfId="2" applyNumberFormat="1" applyFont="1" applyBorder="1" applyAlignment="1">
      <alignment horizontal="center" vertical="center"/>
    </xf>
    <xf numFmtId="10" fontId="20" fillId="0" borderId="0" xfId="0" applyNumberFormat="1" applyFont="1" applyAlignment="1">
      <alignment horizontal="center"/>
    </xf>
    <xf numFmtId="0" fontId="0" fillId="11" borderId="0" xfId="0" applyFill="1"/>
    <xf numFmtId="0" fontId="0" fillId="0" borderId="14" xfId="0" applyBorder="1" applyAlignment="1">
      <alignment horizontal="left" indent="2"/>
    </xf>
    <xf numFmtId="0" fontId="0" fillId="0" borderId="14" xfId="0" applyBorder="1"/>
    <xf numFmtId="0" fontId="0" fillId="11" borderId="14" xfId="0" applyFill="1" applyBorder="1"/>
    <xf numFmtId="0" fontId="0" fillId="0" borderId="14" xfId="0" applyBorder="1" applyAlignment="1">
      <alignment horizontal="left"/>
    </xf>
    <xf numFmtId="0" fontId="23" fillId="0" borderId="0" xfId="0" applyFont="1" applyAlignment="1">
      <alignment horizontal="left" vertical="center"/>
    </xf>
    <xf numFmtId="0" fontId="25" fillId="11" borderId="0" xfId="0" applyFont="1" applyFill="1"/>
    <xf numFmtId="0" fontId="25" fillId="0" borderId="0" xfId="0" applyFont="1"/>
    <xf numFmtId="0" fontId="25" fillId="11" borderId="14" xfId="0" applyFont="1" applyFill="1" applyBorder="1"/>
    <xf numFmtId="0" fontId="25" fillId="0" borderId="14" xfId="0" applyFont="1" applyBorder="1"/>
    <xf numFmtId="0" fontId="25" fillId="0" borderId="0" xfId="0" applyFont="1" applyAlignment="1">
      <alignment horizontal="left"/>
    </xf>
    <xf numFmtId="0" fontId="25" fillId="0" borderId="0" xfId="0" applyFont="1" applyAlignment="1">
      <alignment horizontal="left" indent="2"/>
    </xf>
    <xf numFmtId="0" fontId="26" fillId="0" borderId="0" xfId="3" applyFont="1" applyAlignment="1">
      <alignment horizontal="right" vertical="center"/>
    </xf>
    <xf numFmtId="0" fontId="27" fillId="0" borderId="0" xfId="0" applyFont="1"/>
    <xf numFmtId="0" fontId="28" fillId="0" borderId="3" xfId="5" applyFont="1" applyFill="1" applyBorder="1">
      <alignment horizontal="left"/>
    </xf>
    <xf numFmtId="0" fontId="30" fillId="0" borderId="0" xfId="0" applyFont="1"/>
    <xf numFmtId="0" fontId="31" fillId="0" borderId="15" xfId="0" applyFont="1" applyBorder="1"/>
    <xf numFmtId="0" fontId="31" fillId="0" borderId="15" xfId="7" applyFont="1" applyBorder="1" applyAlignment="1">
      <alignment vertical="center" wrapText="1"/>
    </xf>
    <xf numFmtId="0" fontId="28" fillId="0" borderId="3" xfId="5" applyFont="1" applyBorder="1" applyAlignment="1">
      <alignment horizontal="left" vertical="center"/>
    </xf>
    <xf numFmtId="0" fontId="31" fillId="0" borderId="15" xfId="7" applyFont="1" applyBorder="1" applyAlignment="1">
      <alignment horizontal="left" vertical="center" wrapText="1"/>
    </xf>
    <xf numFmtId="0" fontId="30" fillId="0" borderId="0" xfId="7" applyFont="1" applyBorder="1" applyAlignment="1">
      <alignment horizontal="left" vertical="center" wrapText="1"/>
    </xf>
    <xf numFmtId="0" fontId="29" fillId="0" borderId="0" xfId="4" applyFont="1" applyBorder="1" applyAlignment="1">
      <alignment horizontal="left" vertical="center"/>
    </xf>
    <xf numFmtId="0" fontId="33" fillId="0" borderId="0" xfId="0" applyFont="1"/>
    <xf numFmtId="0" fontId="34" fillId="0" borderId="0" xfId="0" applyFont="1"/>
    <xf numFmtId="0" fontId="25" fillId="0" borderId="0" xfId="0" applyFont="1" applyAlignment="1">
      <alignment horizontal="left" vertical="center"/>
    </xf>
    <xf numFmtId="0" fontId="25" fillId="0" borderId="0" xfId="8" applyFont="1"/>
    <xf numFmtId="0" fontId="35" fillId="0" borderId="0" xfId="0" applyFont="1"/>
    <xf numFmtId="0" fontId="28" fillId="0" borderId="3" xfId="5" applyFont="1" applyFill="1" applyBorder="1" applyAlignment="1">
      <alignment horizontal="center"/>
    </xf>
    <xf numFmtId="0" fontId="28" fillId="0" borderId="3" xfId="5" applyFont="1" applyBorder="1" applyAlignment="1">
      <alignment horizontal="center"/>
    </xf>
    <xf numFmtId="0" fontId="31" fillId="0" borderId="15" xfId="6" applyFont="1" applyBorder="1" applyAlignment="1">
      <alignment horizontal="left" vertical="center" wrapText="1"/>
    </xf>
    <xf numFmtId="0" fontId="36" fillId="0" borderId="15" xfId="4" applyFont="1" applyBorder="1" applyAlignment="1">
      <alignment horizontal="center" vertical="center" wrapText="1"/>
    </xf>
    <xf numFmtId="0" fontId="31" fillId="0" borderId="14" xfId="6" applyFont="1" applyBorder="1" applyAlignment="1">
      <alignment horizontal="left" vertical="center" wrapText="1"/>
    </xf>
    <xf numFmtId="0" fontId="32" fillId="0" borderId="14" xfId="4" applyFont="1" applyBorder="1" applyAlignment="1">
      <alignment horizontal="center" vertical="center"/>
    </xf>
    <xf numFmtId="0" fontId="36" fillId="0" borderId="14" xfId="4" applyFont="1" applyBorder="1" applyAlignment="1">
      <alignment horizontal="center" vertical="center"/>
    </xf>
    <xf numFmtId="0" fontId="37" fillId="0" borderId="3" xfId="4" applyFont="1" applyBorder="1" applyAlignment="1">
      <alignment horizontal="left"/>
    </xf>
    <xf numFmtId="0" fontId="25" fillId="0" borderId="0" xfId="8" applyFont="1" applyAlignment="1">
      <alignment horizontal="left"/>
    </xf>
    <xf numFmtId="0" fontId="25" fillId="0" borderId="0" xfId="8" applyFont="1" applyAlignment="1">
      <alignment horizontal="left" indent="2"/>
    </xf>
    <xf numFmtId="0" fontId="25" fillId="0" borderId="1" xfId="8" applyFont="1" applyBorder="1" applyAlignment="1">
      <alignment horizontal="left" indent="2"/>
    </xf>
    <xf numFmtId="0" fontId="27" fillId="0" borderId="0" xfId="8" applyFont="1"/>
    <xf numFmtId="0" fontId="38" fillId="0" borderId="0" xfId="8" applyFont="1" applyAlignment="1">
      <alignment horizontal="left"/>
    </xf>
    <xf numFmtId="0" fontId="39" fillId="0" borderId="0" xfId="8" applyFont="1"/>
    <xf numFmtId="0" fontId="40" fillId="0" borderId="0" xfId="8" applyFont="1" applyAlignment="1">
      <alignment horizontal="center" vertical="center"/>
    </xf>
    <xf numFmtId="0" fontId="41" fillId="11" borderId="0" xfId="8" applyFont="1" applyFill="1" applyAlignment="1">
      <alignment horizontal="center" vertical="center" wrapText="1"/>
    </xf>
    <xf numFmtId="0" fontId="42" fillId="0" borderId="0" xfId="8" applyFont="1" applyAlignment="1">
      <alignment horizontal="center" vertical="center" wrapText="1"/>
    </xf>
    <xf numFmtId="0" fontId="42" fillId="0" borderId="0" xfId="8" applyFont="1" applyAlignment="1">
      <alignment horizontal="left" vertical="center" wrapText="1" indent="1"/>
    </xf>
    <xf numFmtId="0" fontId="31" fillId="0" borderId="0" xfId="8" applyFont="1" applyAlignment="1">
      <alignment vertical="top" wrapText="1"/>
    </xf>
    <xf numFmtId="0" fontId="31" fillId="0" borderId="0" xfId="8" applyFont="1" applyAlignment="1">
      <alignment horizontal="center" vertical="center" wrapText="1"/>
    </xf>
    <xf numFmtId="0" fontId="31" fillId="0" borderId="0" xfId="8" applyFont="1" applyAlignment="1">
      <alignment horizontal="justify" vertical="center" wrapText="1"/>
    </xf>
    <xf numFmtId="0" fontId="31" fillId="0" borderId="0" xfId="8" applyFont="1" applyAlignment="1">
      <alignment horizontal="left" vertical="center" wrapText="1"/>
    </xf>
    <xf numFmtId="0" fontId="42" fillId="0" borderId="7" xfId="8" applyFont="1" applyBorder="1" applyAlignment="1">
      <alignment horizontal="left" vertical="center" wrapText="1" indent="1"/>
    </xf>
    <xf numFmtId="0" fontId="31" fillId="0" borderId="7" xfId="8" applyFont="1" applyBorder="1" applyAlignment="1">
      <alignment horizontal="center" vertical="center" wrapText="1"/>
    </xf>
    <xf numFmtId="0" fontId="31" fillId="0" borderId="7" xfId="8" applyFont="1" applyBorder="1" applyAlignment="1">
      <alignment horizontal="justify" vertical="center" wrapText="1"/>
    </xf>
    <xf numFmtId="0" fontId="31" fillId="0" borderId="8" xfId="8" applyFont="1" applyBorder="1" applyAlignment="1">
      <alignment vertical="center" wrapText="1"/>
    </xf>
    <xf numFmtId="0" fontId="31" fillId="0" borderId="8" xfId="8" applyFont="1" applyBorder="1" applyAlignment="1">
      <alignment horizontal="center" vertical="center" wrapText="1"/>
    </xf>
    <xf numFmtId="0" fontId="33" fillId="0" borderId="0" xfId="8" applyFont="1" applyAlignment="1">
      <alignment horizontal="left" indent="2"/>
    </xf>
    <xf numFmtId="0" fontId="31" fillId="0" borderId="0" xfId="8" applyFont="1" applyAlignment="1">
      <alignment vertical="center" wrapText="1"/>
    </xf>
    <xf numFmtId="0" fontId="31" fillId="0" borderId="8" xfId="8" applyFont="1" applyBorder="1" applyAlignment="1">
      <alignment horizontal="left" vertical="center" wrapText="1"/>
    </xf>
    <xf numFmtId="165" fontId="31" fillId="0" borderId="8" xfId="2" applyNumberFormat="1" applyFont="1" applyBorder="1" applyAlignment="1">
      <alignment horizontal="left" vertical="center" wrapText="1"/>
    </xf>
    <xf numFmtId="0" fontId="31" fillId="0" borderId="7" xfId="8" applyFont="1" applyBorder="1" applyAlignment="1">
      <alignment horizontal="left" vertical="center" wrapText="1"/>
    </xf>
    <xf numFmtId="165" fontId="31" fillId="0" borderId="0" xfId="2" applyNumberFormat="1" applyFont="1" applyBorder="1" applyAlignment="1">
      <alignment horizontal="left" vertical="center" wrapText="1"/>
    </xf>
    <xf numFmtId="0" fontId="31" fillId="0" borderId="0" xfId="8" applyFont="1" applyAlignment="1">
      <alignment horizontal="left" vertical="center" wrapText="1" indent="1"/>
    </xf>
    <xf numFmtId="0" fontId="25" fillId="0" borderId="0" xfId="8" applyFont="1" applyAlignment="1">
      <alignment horizontal="center"/>
    </xf>
    <xf numFmtId="0" fontId="47" fillId="0" borderId="14" xfId="7" applyFont="1" applyBorder="1" applyAlignment="1">
      <alignment horizontal="left" vertical="center" wrapText="1"/>
    </xf>
    <xf numFmtId="0" fontId="48" fillId="0" borderId="14" xfId="7" applyFont="1" applyBorder="1" applyAlignment="1">
      <alignment horizontal="left" vertical="center" wrapText="1"/>
    </xf>
    <xf numFmtId="0" fontId="48" fillId="0" borderId="14" xfId="7" applyFont="1" applyBorder="1" applyAlignment="1">
      <alignment horizontal="left" vertical="center" wrapText="1" indent="2"/>
    </xf>
    <xf numFmtId="0" fontId="48" fillId="0" borderId="3" xfId="5" applyFont="1" applyFill="1" applyBorder="1">
      <alignment horizontal="left"/>
    </xf>
    <xf numFmtId="0" fontId="48" fillId="0" borderId="3" xfId="5" applyFont="1" applyFill="1" applyBorder="1" applyAlignment="1">
      <alignment horizontal="left" indent="2"/>
    </xf>
    <xf numFmtId="0" fontId="42" fillId="0" borderId="9" xfId="6" applyFont="1" applyBorder="1" applyAlignment="1">
      <alignment horizontal="center" vertical="center" wrapText="1"/>
    </xf>
    <xf numFmtId="0" fontId="31" fillId="0" borderId="9" xfId="6" applyFont="1" applyBorder="1" applyAlignment="1">
      <alignment horizontal="center" vertical="center" wrapText="1"/>
    </xf>
    <xf numFmtId="0" fontId="47" fillId="0" borderId="0" xfId="7" applyFont="1" applyFill="1" applyBorder="1" applyAlignment="1">
      <alignment horizontal="left" vertical="center" wrapText="1"/>
    </xf>
    <xf numFmtId="0" fontId="47" fillId="0" borderId="0" xfId="7" applyFont="1" applyBorder="1" applyAlignment="1">
      <alignment horizontal="left" vertical="center" wrapText="1"/>
    </xf>
    <xf numFmtId="0" fontId="47" fillId="0" borderId="0" xfId="7" applyFont="1" applyBorder="1" applyAlignment="1">
      <alignment horizontal="left" vertical="center" wrapText="1" indent="2"/>
    </xf>
    <xf numFmtId="0" fontId="31" fillId="0" borderId="9" xfId="6" applyFont="1" applyBorder="1" applyAlignment="1">
      <alignment horizontal="left" vertical="center" wrapText="1"/>
    </xf>
    <xf numFmtId="0" fontId="50" fillId="0" borderId="3" xfId="5" applyFont="1" applyFill="1" applyBorder="1">
      <alignment horizontal="left"/>
    </xf>
    <xf numFmtId="0" fontId="50" fillId="0" borderId="3" xfId="5" applyFont="1" applyFill="1" applyBorder="1" applyAlignment="1">
      <alignment horizontal="left" indent="2"/>
    </xf>
    <xf numFmtId="0" fontId="50" fillId="0" borderId="0" xfId="5" applyFont="1" applyFill="1" applyBorder="1">
      <alignment horizontal="left"/>
    </xf>
    <xf numFmtId="0" fontId="50" fillId="0" borderId="0" xfId="5" applyFont="1" applyFill="1" applyBorder="1" applyAlignment="1">
      <alignment horizontal="left" indent="2"/>
    </xf>
    <xf numFmtId="0" fontId="31" fillId="0" borderId="5" xfId="6" applyFont="1" applyBorder="1" applyAlignment="1">
      <alignment horizontal="left" vertical="center" wrapText="1"/>
    </xf>
    <xf numFmtId="0" fontId="25" fillId="0" borderId="0" xfId="0" applyFont="1" applyAlignment="1">
      <alignment vertical="center"/>
    </xf>
    <xf numFmtId="0" fontId="25" fillId="0" borderId="1" xfId="0" applyFont="1" applyBorder="1"/>
    <xf numFmtId="0" fontId="25" fillId="11" borderId="0" xfId="0" applyFont="1" applyFill="1" applyAlignment="1">
      <alignment horizontal="left" vertical="center"/>
    </xf>
    <xf numFmtId="0" fontId="25" fillId="11" borderId="0" xfId="0" applyFont="1" applyFill="1" applyAlignment="1">
      <alignment vertical="center"/>
    </xf>
    <xf numFmtId="0" fontId="25" fillId="0" borderId="0" xfId="0" applyFont="1" applyAlignment="1">
      <alignment horizontal="center"/>
    </xf>
    <xf numFmtId="0" fontId="30" fillId="0" borderId="0" xfId="0" applyFont="1" applyAlignment="1">
      <alignment horizontal="left" vertical="center"/>
    </xf>
    <xf numFmtId="0" fontId="52" fillId="0" borderId="0" xfId="0" applyFont="1" applyAlignment="1">
      <alignment vertical="center" wrapText="1"/>
    </xf>
    <xf numFmtId="0" fontId="53" fillId="11" borderId="0" xfId="0" applyFont="1" applyFill="1" applyAlignment="1">
      <alignment horizontal="center" vertical="center"/>
    </xf>
    <xf numFmtId="0" fontId="54" fillId="11" borderId="0" xfId="0" applyFont="1" applyFill="1" applyAlignment="1">
      <alignment horizontal="center" vertical="center"/>
    </xf>
    <xf numFmtId="0" fontId="28" fillId="0" borderId="0" xfId="0" applyFont="1" applyAlignment="1">
      <alignment horizontal="center" vertical="center"/>
    </xf>
    <xf numFmtId="0" fontId="31" fillId="0" borderId="0" xfId="0" applyFont="1" applyAlignment="1">
      <alignment horizontal="center" vertical="center"/>
    </xf>
    <xf numFmtId="0" fontId="33" fillId="0" borderId="0" xfId="0" applyFont="1" applyAlignment="1">
      <alignment horizontal="center" vertical="center"/>
    </xf>
    <xf numFmtId="0" fontId="31" fillId="0" borderId="0" xfId="0" applyFont="1" applyAlignment="1">
      <alignment horizontal="left" vertical="center" wrapText="1" indent="1"/>
    </xf>
    <xf numFmtId="0" fontId="31" fillId="0" borderId="0" xfId="0" applyFont="1" applyAlignment="1">
      <alignment vertical="center"/>
    </xf>
    <xf numFmtId="0" fontId="28" fillId="5" borderId="11" xfId="0" applyFont="1" applyFill="1" applyBorder="1" applyAlignment="1">
      <alignment horizontal="center" vertical="center" wrapText="1"/>
    </xf>
    <xf numFmtId="0" fontId="28" fillId="5" borderId="11" xfId="0" applyFont="1" applyFill="1" applyBorder="1" applyAlignment="1">
      <alignment horizontal="center" vertical="center"/>
    </xf>
    <xf numFmtId="0" fontId="28" fillId="0" borderId="11" xfId="0" applyFont="1" applyBorder="1" applyAlignment="1">
      <alignment horizontal="center" vertical="center"/>
    </xf>
    <xf numFmtId="167" fontId="31" fillId="0" borderId="11" xfId="1" applyNumberFormat="1" applyFont="1" applyBorder="1" applyAlignment="1">
      <alignment horizontal="center" vertical="center"/>
    </xf>
    <xf numFmtId="1" fontId="31" fillId="0" borderId="11" xfId="0" applyNumberFormat="1" applyFont="1" applyBorder="1" applyAlignment="1">
      <alignment horizontal="right" vertical="center"/>
    </xf>
    <xf numFmtId="0" fontId="28" fillId="6" borderId="0" xfId="0" applyFont="1" applyFill="1" applyAlignment="1">
      <alignment horizontal="center" vertical="center" wrapText="1"/>
    </xf>
    <xf numFmtId="0" fontId="28" fillId="6" borderId="0" xfId="0" applyFont="1" applyFill="1" applyAlignment="1">
      <alignment horizontal="center" vertical="center"/>
    </xf>
    <xf numFmtId="165" fontId="55" fillId="0" borderId="0" xfId="0" applyNumberFormat="1" applyFont="1" applyAlignment="1">
      <alignment horizontal="center"/>
    </xf>
    <xf numFmtId="165" fontId="31" fillId="0" borderId="0" xfId="0" applyNumberFormat="1" applyFont="1" applyAlignment="1">
      <alignment horizontal="center"/>
    </xf>
    <xf numFmtId="165" fontId="55" fillId="0" borderId="0" xfId="2" applyNumberFormat="1" applyFont="1" applyAlignment="1">
      <alignment horizontal="center" vertical="center"/>
    </xf>
    <xf numFmtId="165" fontId="31" fillId="0" borderId="0" xfId="2" applyNumberFormat="1" applyFont="1" applyAlignment="1">
      <alignment horizontal="center" vertical="center"/>
    </xf>
    <xf numFmtId="165" fontId="31" fillId="0" borderId="0" xfId="2" applyNumberFormat="1" applyFont="1" applyAlignment="1">
      <alignment horizontal="center"/>
    </xf>
    <xf numFmtId="0" fontId="25" fillId="7" borderId="0" xfId="0" applyFont="1" applyFill="1" applyAlignment="1" applyProtection="1">
      <alignment horizontal="center"/>
      <protection locked="0"/>
    </xf>
    <xf numFmtId="0" fontId="33" fillId="0" borderId="0" xfId="0" applyFont="1" applyAlignment="1">
      <alignment horizontal="center"/>
    </xf>
    <xf numFmtId="0" fontId="25" fillId="8" borderId="0" xfId="0" applyFont="1" applyFill="1" applyAlignment="1">
      <alignment horizontal="center"/>
    </xf>
    <xf numFmtId="167" fontId="31" fillId="0" borderId="0" xfId="1" applyNumberFormat="1" applyFont="1" applyAlignment="1">
      <alignment horizontal="center" vertical="center"/>
    </xf>
    <xf numFmtId="0" fontId="28" fillId="0" borderId="0" xfId="0" applyFont="1" applyAlignment="1">
      <alignment horizontal="center" vertical="center" wrapText="1"/>
    </xf>
    <xf numFmtId="0" fontId="28" fillId="9" borderId="0" xfId="0" applyFont="1" applyFill="1" applyAlignment="1">
      <alignment horizontal="center" vertical="center"/>
    </xf>
    <xf numFmtId="0" fontId="30" fillId="0" borderId="0" xfId="0" applyFont="1" applyAlignment="1">
      <alignment horizontal="left" vertical="center" wrapText="1"/>
    </xf>
    <xf numFmtId="0" fontId="31" fillId="0" borderId="0" xfId="0" quotePrefix="1" applyFont="1" applyAlignment="1">
      <alignment horizontal="center" vertical="center" wrapText="1"/>
    </xf>
    <xf numFmtId="0" fontId="31" fillId="0" borderId="0" xfId="0" applyFont="1" applyAlignment="1">
      <alignment horizontal="left" vertical="center" wrapText="1"/>
    </xf>
    <xf numFmtId="0" fontId="56" fillId="0" borderId="0" xfId="0" applyFont="1" applyAlignment="1">
      <alignment horizontal="left" vertical="center"/>
    </xf>
    <xf numFmtId="0" fontId="31" fillId="0" borderId="0" xfId="0" applyFont="1" applyAlignment="1">
      <alignment horizontal="center" vertical="center" wrapText="1"/>
    </xf>
    <xf numFmtId="0" fontId="33" fillId="0" borderId="0" xfId="0" quotePrefix="1" applyFont="1" applyAlignment="1">
      <alignment horizontal="center" vertical="center"/>
    </xf>
    <xf numFmtId="0" fontId="31" fillId="0" borderId="0" xfId="0" applyFont="1" applyAlignment="1">
      <alignment vertical="center" wrapText="1"/>
    </xf>
    <xf numFmtId="0" fontId="30" fillId="0" borderId="0" xfId="0" applyFont="1" applyAlignment="1">
      <alignment vertical="center"/>
    </xf>
    <xf numFmtId="0" fontId="30" fillId="0" borderId="0" xfId="0" applyFont="1" applyAlignment="1">
      <alignment vertical="center" wrapText="1"/>
    </xf>
    <xf numFmtId="0" fontId="30" fillId="0" borderId="0" xfId="0" applyFont="1" applyAlignment="1">
      <alignment horizontal="left" vertical="top" wrapText="1"/>
    </xf>
    <xf numFmtId="0" fontId="58" fillId="0" borderId="0" xfId="0" applyFont="1" applyAlignment="1">
      <alignment vertical="center"/>
    </xf>
    <xf numFmtId="0" fontId="31" fillId="0" borderId="0" xfId="0" quotePrefix="1" applyFont="1" applyAlignment="1">
      <alignment vertical="center" wrapText="1"/>
    </xf>
    <xf numFmtId="0" fontId="54" fillId="11" borderId="0" xfId="0" applyFont="1" applyFill="1" applyAlignment="1">
      <alignment vertical="center"/>
    </xf>
    <xf numFmtId="43" fontId="31" fillId="0" borderId="0" xfId="1" applyFont="1" applyBorder="1" applyAlignment="1">
      <alignment horizontal="center" vertical="center"/>
    </xf>
    <xf numFmtId="0" fontId="25" fillId="0" borderId="16" xfId="0" applyFont="1" applyBorder="1" applyAlignment="1">
      <alignment vertical="center"/>
    </xf>
    <xf numFmtId="43" fontId="25" fillId="0" borderId="0" xfId="0" applyNumberFormat="1" applyFont="1" applyAlignment="1">
      <alignment vertical="center"/>
    </xf>
    <xf numFmtId="43" fontId="31" fillId="0" borderId="0" xfId="0" applyNumberFormat="1" applyFont="1" applyAlignment="1">
      <alignment horizontal="center" vertical="center"/>
    </xf>
    <xf numFmtId="43" fontId="31" fillId="0" borderId="16" xfId="0" applyNumberFormat="1" applyFont="1" applyBorder="1" applyAlignment="1">
      <alignment horizontal="center" vertical="center"/>
    </xf>
    <xf numFmtId="43" fontId="31" fillId="0" borderId="16" xfId="0" applyNumberFormat="1" applyFont="1" applyBorder="1" applyAlignment="1">
      <alignment vertical="center"/>
    </xf>
    <xf numFmtId="43" fontId="31" fillId="0" borderId="0" xfId="0" applyNumberFormat="1" applyFont="1" applyAlignment="1">
      <alignment vertical="center"/>
    </xf>
    <xf numFmtId="0" fontId="31" fillId="0" borderId="16" xfId="0" applyFont="1" applyBorder="1" applyAlignment="1">
      <alignment horizontal="center" vertical="center"/>
    </xf>
    <xf numFmtId="43" fontId="31" fillId="0" borderId="16" xfId="1" applyFont="1" applyBorder="1" applyAlignment="1">
      <alignment horizontal="center" vertical="center"/>
    </xf>
    <xf numFmtId="43" fontId="31" fillId="0" borderId="17" xfId="1" applyFont="1" applyBorder="1" applyAlignment="1">
      <alignment horizontal="center" vertical="center"/>
    </xf>
    <xf numFmtId="43" fontId="31" fillId="0" borderId="18" xfId="0" applyNumberFormat="1" applyFont="1" applyBorder="1" applyAlignment="1">
      <alignment horizontal="center" vertical="center"/>
    </xf>
    <xf numFmtId="43" fontId="31" fillId="0" borderId="19" xfId="0" applyNumberFormat="1" applyFont="1" applyBorder="1" applyAlignment="1">
      <alignment horizontal="center" vertical="center"/>
    </xf>
    <xf numFmtId="43" fontId="31" fillId="0" borderId="20" xfId="1" applyFont="1" applyBorder="1" applyAlignment="1">
      <alignment horizontal="center" vertical="center"/>
    </xf>
    <xf numFmtId="43" fontId="31" fillId="0" borderId="18" xfId="0" applyNumberFormat="1" applyFont="1" applyBorder="1" applyAlignment="1">
      <alignment vertical="center"/>
    </xf>
    <xf numFmtId="43" fontId="31" fillId="0" borderId="19" xfId="0" applyNumberFormat="1" applyFont="1" applyBorder="1" applyAlignment="1">
      <alignment vertical="center"/>
    </xf>
    <xf numFmtId="0" fontId="28" fillId="0" borderId="22" xfId="0" applyFont="1" applyBorder="1" applyAlignment="1">
      <alignment horizontal="center" vertical="center"/>
    </xf>
    <xf numFmtId="0" fontId="28" fillId="0" borderId="23" xfId="0" applyFont="1" applyBorder="1" applyAlignment="1">
      <alignment horizontal="center" vertical="center"/>
    </xf>
    <xf numFmtId="43" fontId="31" fillId="0" borderId="16" xfId="1" applyFont="1" applyBorder="1" applyAlignment="1">
      <alignment vertical="center"/>
    </xf>
    <xf numFmtId="43" fontId="31" fillId="0" borderId="17" xfId="1" applyFont="1" applyBorder="1" applyAlignment="1">
      <alignment vertical="center"/>
    </xf>
    <xf numFmtId="0" fontId="58" fillId="0" borderId="0" xfId="0" applyFont="1" applyAlignment="1">
      <alignment horizontal="left" vertical="center"/>
    </xf>
    <xf numFmtId="0" fontId="24" fillId="0" borderId="11" xfId="0" applyFont="1" applyBorder="1"/>
    <xf numFmtId="43" fontId="2" fillId="0" borderId="11" xfId="0" applyNumberFormat="1" applyFont="1" applyBorder="1"/>
    <xf numFmtId="0" fontId="62" fillId="0" borderId="0" xfId="0" applyFont="1" applyAlignment="1">
      <alignment horizontal="left" vertical="center"/>
    </xf>
    <xf numFmtId="0" fontId="53" fillId="0" borderId="24" xfId="0" applyFont="1" applyBorder="1" applyAlignment="1">
      <alignment horizontal="center" vertical="center"/>
    </xf>
    <xf numFmtId="0" fontId="53" fillId="0" borderId="25" xfId="0" applyFont="1" applyBorder="1" applyAlignment="1">
      <alignment horizontal="center" vertical="center"/>
    </xf>
    <xf numFmtId="0" fontId="53" fillId="0" borderId="26" xfId="0" applyFont="1" applyBorder="1" applyAlignment="1">
      <alignment horizontal="center" vertical="center"/>
    </xf>
    <xf numFmtId="0" fontId="25" fillId="13" borderId="0" xfId="0" applyFont="1" applyFill="1"/>
    <xf numFmtId="0" fontId="25" fillId="13" borderId="0" xfId="0" applyFont="1" applyFill="1" applyAlignment="1">
      <alignment horizontal="left" vertical="center"/>
    </xf>
    <xf numFmtId="0" fontId="25" fillId="13" borderId="0" xfId="0" applyFont="1" applyFill="1" applyAlignment="1">
      <alignment vertical="center"/>
    </xf>
    <xf numFmtId="43" fontId="31" fillId="0" borderId="0" xfId="0" applyNumberFormat="1" applyFont="1" applyAlignment="1">
      <alignment horizontal="left" vertical="center" wrapText="1" indent="2"/>
    </xf>
    <xf numFmtId="0" fontId="41" fillId="11" borderId="0" xfId="0" applyFont="1" applyFill="1" applyAlignment="1">
      <alignment horizontal="center" vertical="center" wrapText="1"/>
    </xf>
    <xf numFmtId="0" fontId="41" fillId="13" borderId="0" xfId="0" applyFont="1" applyFill="1" applyAlignment="1">
      <alignment horizontal="center" vertical="center" wrapText="1"/>
    </xf>
    <xf numFmtId="0" fontId="53" fillId="0" borderId="25" xfId="0" applyFont="1" applyBorder="1" applyAlignment="1">
      <alignment vertical="center"/>
    </xf>
    <xf numFmtId="0" fontId="53" fillId="0" borderId="26" xfId="0" applyFont="1" applyBorder="1" applyAlignment="1">
      <alignment vertical="center"/>
    </xf>
    <xf numFmtId="0" fontId="53" fillId="0" borderId="24" xfId="0" applyFont="1" applyBorder="1" applyAlignment="1">
      <alignment vertical="center"/>
    </xf>
    <xf numFmtId="0" fontId="30" fillId="0" borderId="27" xfId="0" applyFont="1" applyBorder="1" applyAlignment="1">
      <alignment horizontal="center" vertical="center" wrapText="1"/>
    </xf>
    <xf numFmtId="0" fontId="41" fillId="11" borderId="27" xfId="0" applyFont="1" applyFill="1" applyBorder="1" applyAlignment="1">
      <alignment horizontal="center" vertical="center" wrapText="1"/>
    </xf>
    <xf numFmtId="0" fontId="41" fillId="13" borderId="27" xfId="0" applyFont="1" applyFill="1" applyBorder="1" applyAlignment="1">
      <alignment horizontal="center" vertical="center" wrapText="1"/>
    </xf>
    <xf numFmtId="0" fontId="30" fillId="0" borderId="33" xfId="0" applyFont="1" applyBorder="1" applyAlignment="1">
      <alignment horizontal="center" vertical="center" wrapText="1"/>
    </xf>
    <xf numFmtId="0" fontId="30" fillId="0" borderId="30" xfId="0" applyFont="1" applyBorder="1" applyAlignment="1">
      <alignment horizontal="center" vertical="center" wrapText="1"/>
    </xf>
    <xf numFmtId="0" fontId="53" fillId="0" borderId="32" xfId="0" applyFont="1" applyBorder="1" applyAlignment="1">
      <alignment horizontal="center" vertical="center"/>
    </xf>
    <xf numFmtId="0" fontId="28" fillId="0" borderId="32" xfId="0" applyFont="1" applyBorder="1" applyAlignment="1">
      <alignment horizontal="center" vertical="center"/>
    </xf>
    <xf numFmtId="43" fontId="31" fillId="0" borderId="32" xfId="1" applyFont="1" applyBorder="1" applyAlignment="1">
      <alignment horizontal="center" vertical="center"/>
    </xf>
    <xf numFmtId="43" fontId="31" fillId="0" borderId="32" xfId="0" applyNumberFormat="1" applyFont="1" applyBorder="1" applyAlignment="1">
      <alignment horizontal="center" vertical="center"/>
    </xf>
    <xf numFmtId="0" fontId="31" fillId="0" borderId="32" xfId="0" applyFont="1" applyBorder="1" applyAlignment="1">
      <alignment horizontal="center" vertical="center"/>
    </xf>
    <xf numFmtId="0" fontId="25" fillId="0" borderId="32" xfId="0" applyFont="1" applyBorder="1" applyAlignment="1">
      <alignment horizontal="center" vertical="center"/>
    </xf>
    <xf numFmtId="0" fontId="25" fillId="0" borderId="32" xfId="0" applyFont="1" applyBorder="1" applyAlignment="1">
      <alignment horizontal="center"/>
    </xf>
    <xf numFmtId="0" fontId="54" fillId="11" borderId="27" xfId="0" applyFont="1" applyFill="1" applyBorder="1" applyAlignment="1">
      <alignment vertical="center"/>
    </xf>
    <xf numFmtId="0" fontId="58" fillId="0" borderId="0" xfId="0" applyFont="1"/>
    <xf numFmtId="43" fontId="64" fillId="0" borderId="0" xfId="0" applyNumberFormat="1" applyFont="1" applyAlignment="1">
      <alignment horizontal="left" vertical="center" wrapText="1" indent="2"/>
    </xf>
    <xf numFmtId="43" fontId="58" fillId="0" borderId="0" xfId="0" applyNumberFormat="1" applyFont="1"/>
    <xf numFmtId="0" fontId="64" fillId="0" borderId="0" xfId="1" applyNumberFormat="1" applyFont="1" applyAlignment="1">
      <alignment horizontal="left" vertical="center" wrapText="1" indent="2"/>
    </xf>
    <xf numFmtId="0" fontId="65" fillId="0" borderId="0" xfId="0" applyFont="1"/>
    <xf numFmtId="0" fontId="54" fillId="11" borderId="0" xfId="0" applyFont="1" applyFill="1" applyAlignment="1">
      <alignment horizontal="center" vertical="center" wrapText="1"/>
    </xf>
    <xf numFmtId="0" fontId="53" fillId="0" borderId="0" xfId="0" applyFont="1" applyAlignment="1">
      <alignment horizontal="center" vertical="center"/>
    </xf>
    <xf numFmtId="0" fontId="66" fillId="13" borderId="0" xfId="0" applyFont="1" applyFill="1"/>
    <xf numFmtId="0" fontId="28" fillId="0" borderId="0" xfId="0" applyFont="1" applyAlignment="1">
      <alignment vertical="center"/>
    </xf>
    <xf numFmtId="0" fontId="54" fillId="11" borderId="39" xfId="0" applyFont="1" applyFill="1" applyBorder="1" applyAlignment="1">
      <alignment vertical="center"/>
    </xf>
    <xf numFmtId="0" fontId="54" fillId="11" borderId="39" xfId="0" applyFont="1" applyFill="1" applyBorder="1" applyAlignment="1">
      <alignment horizontal="center" vertical="center"/>
    </xf>
    <xf numFmtId="0" fontId="53" fillId="0" borderId="39" xfId="0" applyFont="1" applyBorder="1" applyAlignment="1">
      <alignment horizontal="center" vertical="center"/>
    </xf>
    <xf numFmtId="0" fontId="53" fillId="0" borderId="41" xfId="0" applyFont="1" applyBorder="1" applyAlignment="1">
      <alignment horizontal="center" vertical="center"/>
    </xf>
    <xf numFmtId="0" fontId="53" fillId="0" borderId="45" xfId="0" applyFont="1" applyBorder="1" applyAlignment="1">
      <alignment horizontal="center" vertical="center"/>
    </xf>
    <xf numFmtId="43" fontId="31" fillId="0" borderId="41" xfId="1" applyFont="1" applyBorder="1" applyAlignment="1">
      <alignment vertical="center" wrapText="1"/>
    </xf>
    <xf numFmtId="43" fontId="31" fillId="0" borderId="0" xfId="1" applyFont="1" applyBorder="1" applyAlignment="1">
      <alignment vertical="center" wrapText="1"/>
    </xf>
    <xf numFmtId="43" fontId="31" fillId="0" borderId="42" xfId="1" applyFont="1" applyBorder="1" applyAlignment="1">
      <alignment vertical="center" wrapText="1"/>
    </xf>
    <xf numFmtId="43" fontId="31" fillId="0" borderId="43" xfId="1" applyFont="1" applyBorder="1" applyAlignment="1">
      <alignment vertical="center" wrapText="1"/>
    </xf>
    <xf numFmtId="43" fontId="31" fillId="0" borderId="39" xfId="1" quotePrefix="1" applyFont="1" applyBorder="1" applyAlignment="1">
      <alignment horizontal="center" vertical="center" wrapText="1"/>
    </xf>
    <xf numFmtId="43" fontId="31" fillId="0" borderId="44" xfId="1" quotePrefix="1" applyFont="1" applyBorder="1" applyAlignment="1">
      <alignment horizontal="center" vertical="center" wrapText="1"/>
    </xf>
    <xf numFmtId="0" fontId="31" fillId="0" borderId="41" xfId="0" applyFont="1" applyBorder="1" applyAlignment="1">
      <alignment vertical="center" wrapText="1"/>
    </xf>
    <xf numFmtId="3" fontId="31" fillId="0" borderId="44" xfId="0" applyNumberFormat="1" applyFont="1" applyBorder="1" applyAlignment="1">
      <alignment vertical="center"/>
    </xf>
    <xf numFmtId="3" fontId="31" fillId="0" borderId="39" xfId="0" applyNumberFormat="1" applyFont="1" applyBorder="1" applyAlignment="1">
      <alignment vertical="center"/>
    </xf>
    <xf numFmtId="0" fontId="68" fillId="11" borderId="0" xfId="0" applyFont="1" applyFill="1" applyAlignment="1">
      <alignment horizontal="left" vertical="center" wrapText="1"/>
    </xf>
    <xf numFmtId="0" fontId="54" fillId="14" borderId="0" xfId="0" applyFont="1" applyFill="1" applyAlignment="1">
      <alignment horizontal="center" vertical="center" wrapText="1"/>
    </xf>
    <xf numFmtId="0" fontId="42" fillId="0" borderId="41" xfId="0" applyFont="1" applyBorder="1" applyAlignment="1">
      <alignment vertical="center" wrapText="1"/>
    </xf>
    <xf numFmtId="0" fontId="31" fillId="0" borderId="13" xfId="0" applyFont="1" applyBorder="1" applyAlignment="1">
      <alignment horizontal="center" vertical="center" wrapText="1"/>
    </xf>
    <xf numFmtId="0" fontId="31" fillId="0" borderId="13" xfId="0" applyFont="1" applyBorder="1" applyAlignment="1">
      <alignment vertical="center" wrapText="1"/>
    </xf>
    <xf numFmtId="0" fontId="54" fillId="11" borderId="0" xfId="0" applyFont="1" applyFill="1" applyAlignment="1">
      <alignment horizontal="left" vertical="center" wrapText="1"/>
    </xf>
    <xf numFmtId="0" fontId="59" fillId="0" borderId="0" xfId="0" applyFont="1" applyAlignment="1">
      <alignment horizontal="left" vertical="center" wrapText="1"/>
    </xf>
    <xf numFmtId="0" fontId="31" fillId="5" borderId="13" xfId="0" applyFont="1" applyFill="1" applyBorder="1" applyAlignment="1">
      <alignment horizontal="center" vertical="center" wrapText="1"/>
    </xf>
    <xf numFmtId="0" fontId="73" fillId="0" borderId="0" xfId="4" applyFont="1"/>
    <xf numFmtId="0" fontId="74" fillId="0" borderId="0" xfId="0" applyFont="1" applyAlignment="1">
      <alignment horizontal="right"/>
    </xf>
    <xf numFmtId="0" fontId="69" fillId="0" borderId="0" xfId="0" applyFont="1"/>
    <xf numFmtId="0" fontId="24" fillId="15" borderId="0" xfId="0" applyFont="1" applyFill="1" applyAlignment="1">
      <alignment horizontal="center"/>
    </xf>
    <xf numFmtId="0" fontId="24" fillId="15" borderId="0" xfId="0" applyFont="1" applyFill="1" applyAlignment="1">
      <alignment horizontal="center" wrapText="1"/>
    </xf>
    <xf numFmtId="0" fontId="0" fillId="2" borderId="0" xfId="0" applyFill="1"/>
    <xf numFmtId="0" fontId="67" fillId="16" borderId="0" xfId="0" applyFont="1" applyFill="1"/>
    <xf numFmtId="0" fontId="0" fillId="4" borderId="0" xfId="0" applyFill="1"/>
    <xf numFmtId="4" fontId="76" fillId="4" borderId="0" xfId="0" applyNumberFormat="1" applyFont="1" applyFill="1"/>
    <xf numFmtId="4" fontId="0" fillId="4" borderId="0" xfId="0" applyNumberFormat="1" applyFill="1"/>
    <xf numFmtId="166" fontId="0" fillId="4" borderId="0" xfId="0" applyNumberFormat="1" applyFill="1"/>
    <xf numFmtId="3" fontId="0" fillId="4" borderId="0" xfId="0" applyNumberFormat="1" applyFill="1"/>
    <xf numFmtId="4" fontId="76" fillId="2" borderId="0" xfId="0" applyNumberFormat="1" applyFont="1" applyFill="1"/>
    <xf numFmtId="4" fontId="0" fillId="2" borderId="0" xfId="0" applyNumberFormat="1" applyFill="1"/>
    <xf numFmtId="166" fontId="0" fillId="2" borderId="0" xfId="0" applyNumberFormat="1" applyFill="1"/>
    <xf numFmtId="3" fontId="0" fillId="2" borderId="0" xfId="0" applyNumberFormat="1" applyFill="1"/>
    <xf numFmtId="0" fontId="76" fillId="2" borderId="0" xfId="0" applyFont="1" applyFill="1"/>
    <xf numFmtId="166" fontId="76" fillId="2" borderId="0" xfId="0" applyNumberFormat="1" applyFont="1" applyFill="1"/>
    <xf numFmtId="3" fontId="76" fillId="2" borderId="0" xfId="0" applyNumberFormat="1" applyFont="1" applyFill="1"/>
    <xf numFmtId="4" fontId="67" fillId="16" borderId="0" xfId="0" applyNumberFormat="1" applyFont="1" applyFill="1"/>
    <xf numFmtId="166" fontId="67" fillId="16" borderId="0" xfId="0" applyNumberFormat="1" applyFont="1" applyFill="1"/>
    <xf numFmtId="3" fontId="67" fillId="16" borderId="0" xfId="0" applyNumberFormat="1" applyFont="1" applyFill="1"/>
    <xf numFmtId="0" fontId="51" fillId="13" borderId="0" xfId="0" applyFont="1" applyFill="1"/>
    <xf numFmtId="0" fontId="77" fillId="0" borderId="0" xfId="0" applyFont="1"/>
    <xf numFmtId="0" fontId="28" fillId="0" borderId="48" xfId="0" applyFont="1" applyBorder="1" applyAlignment="1">
      <alignment vertical="center" wrapText="1"/>
    </xf>
    <xf numFmtId="0" fontId="28" fillId="0" borderId="54" xfId="0" applyFont="1" applyBorder="1" applyAlignment="1">
      <alignment vertical="center" wrapText="1"/>
    </xf>
    <xf numFmtId="0" fontId="28" fillId="0" borderId="50" xfId="0" applyFont="1" applyBorder="1" applyAlignment="1">
      <alignment vertical="center" wrapText="1"/>
    </xf>
    <xf numFmtId="0" fontId="30" fillId="0" borderId="56" xfId="0" applyFont="1" applyBorder="1" applyAlignment="1">
      <alignment vertical="center"/>
    </xf>
    <xf numFmtId="0" fontId="30" fillId="0" borderId="57" xfId="0" applyFont="1" applyBorder="1" applyAlignment="1">
      <alignment vertical="center"/>
    </xf>
    <xf numFmtId="0" fontId="30" fillId="0" borderId="54" xfId="0" applyFont="1" applyBorder="1" applyAlignment="1">
      <alignment vertical="center"/>
    </xf>
    <xf numFmtId="0" fontId="30" fillId="0" borderId="58" xfId="0" applyFont="1" applyBorder="1" applyAlignment="1">
      <alignment vertical="center"/>
    </xf>
    <xf numFmtId="0" fontId="30" fillId="0" borderId="59" xfId="0" applyFont="1" applyBorder="1" applyAlignment="1">
      <alignment vertical="center"/>
    </xf>
    <xf numFmtId="0" fontId="28" fillId="0" borderId="53" xfId="0" applyFont="1" applyBorder="1" applyAlignment="1">
      <alignment vertical="center" wrapText="1"/>
    </xf>
    <xf numFmtId="0" fontId="28" fillId="0" borderId="52" xfId="0" applyFont="1" applyBorder="1" applyAlignment="1">
      <alignment vertical="center" wrapText="1"/>
    </xf>
    <xf numFmtId="0" fontId="28" fillId="0" borderId="63" xfId="0" applyFont="1" applyBorder="1" applyAlignment="1">
      <alignment vertical="center" wrapText="1"/>
    </xf>
    <xf numFmtId="164" fontId="30" fillId="0" borderId="54" xfId="0" applyNumberFormat="1" applyFont="1" applyBorder="1" applyAlignment="1">
      <alignment vertical="center"/>
    </xf>
    <xf numFmtId="0" fontId="30" fillId="0" borderId="64" xfId="0" applyFont="1" applyBorder="1" applyAlignment="1">
      <alignment vertical="center"/>
    </xf>
    <xf numFmtId="0" fontId="30" fillId="0" borderId="65" xfId="0" applyFont="1" applyBorder="1" applyAlignment="1">
      <alignment vertical="center"/>
    </xf>
    <xf numFmtId="0" fontId="28" fillId="0" borderId="65" xfId="0" applyFont="1" applyBorder="1" applyAlignment="1">
      <alignment vertical="center" wrapText="1"/>
    </xf>
    <xf numFmtId="0" fontId="28" fillId="0" borderId="47" xfId="0" applyFont="1" applyBorder="1" applyAlignment="1">
      <alignment vertical="center" wrapText="1"/>
    </xf>
    <xf numFmtId="0" fontId="7" fillId="0" borderId="3" xfId="4" applyBorder="1" applyAlignment="1">
      <alignment horizontal="left"/>
    </xf>
    <xf numFmtId="43" fontId="31" fillId="0" borderId="0" xfId="0" applyNumberFormat="1" applyFont="1" applyAlignment="1">
      <alignment horizontal="center" vertical="center" wrapText="1"/>
    </xf>
    <xf numFmtId="43" fontId="31" fillId="0" borderId="27" xfId="0" applyNumberFormat="1" applyFont="1" applyBorder="1" applyAlignment="1">
      <alignment horizontal="center" vertical="center" wrapText="1"/>
    </xf>
    <xf numFmtId="43" fontId="31" fillId="0" borderId="28" xfId="0" applyNumberFormat="1" applyFont="1" applyBorder="1" applyAlignment="1">
      <alignment horizontal="center" vertical="center" wrapText="1"/>
    </xf>
    <xf numFmtId="43" fontId="31" fillId="0" borderId="29" xfId="0" applyNumberFormat="1" applyFont="1" applyBorder="1" applyAlignment="1">
      <alignment horizontal="center" vertical="center" wrapText="1"/>
    </xf>
    <xf numFmtId="43" fontId="31" fillId="0" borderId="30" xfId="0" applyNumberFormat="1" applyFont="1" applyBorder="1" applyAlignment="1">
      <alignment horizontal="center" vertical="center" wrapText="1"/>
    </xf>
    <xf numFmtId="1" fontId="53" fillId="0" borderId="39" xfId="1" applyNumberFormat="1" applyFont="1" applyBorder="1" applyAlignment="1">
      <alignment horizontal="center" vertical="center" wrapText="1"/>
    </xf>
    <xf numFmtId="1" fontId="53" fillId="0" borderId="44" xfId="1" applyNumberFormat="1" applyFont="1" applyBorder="1" applyAlignment="1">
      <alignment horizontal="center" vertical="center" wrapText="1"/>
    </xf>
    <xf numFmtId="0" fontId="18" fillId="11" borderId="0" xfId="0" applyFont="1" applyFill="1" applyAlignment="1">
      <alignment horizontal="center"/>
    </xf>
    <xf numFmtId="0" fontId="78" fillId="11" borderId="0" xfId="0" applyFont="1" applyFill="1" applyAlignment="1">
      <alignment horizontal="center"/>
    </xf>
    <xf numFmtId="0" fontId="78" fillId="11" borderId="0" xfId="0" applyFont="1" applyFill="1" applyAlignment="1">
      <alignment horizontal="center" vertical="center"/>
    </xf>
    <xf numFmtId="0" fontId="20" fillId="0" borderId="0" xfId="0" quotePrefix="1" applyFont="1" applyAlignment="1">
      <alignment vertical="center"/>
    </xf>
    <xf numFmtId="0" fontId="80" fillId="2" borderId="0" xfId="0" applyFont="1" applyFill="1"/>
    <xf numFmtId="0" fontId="81" fillId="2" borderId="0" xfId="0" applyFont="1" applyFill="1" applyAlignment="1">
      <alignment horizontal="left"/>
    </xf>
    <xf numFmtId="0" fontId="81" fillId="2" borderId="0" xfId="0" applyFont="1" applyFill="1" applyAlignment="1">
      <alignment horizontal="left" indent="2"/>
    </xf>
    <xf numFmtId="0" fontId="2" fillId="2" borderId="0" xfId="0" applyFont="1" applyFill="1"/>
    <xf numFmtId="0" fontId="82" fillId="2" borderId="0" xfId="0" applyFont="1" applyFill="1" applyAlignment="1">
      <alignment horizontal="center" vertical="center"/>
    </xf>
    <xf numFmtId="0" fontId="83" fillId="2" borderId="11" xfId="0" applyFont="1" applyFill="1" applyBorder="1" applyAlignment="1">
      <alignment horizontal="center" vertical="center" wrapText="1"/>
    </xf>
    <xf numFmtId="0" fontId="83" fillId="2" borderId="12" xfId="0" applyFont="1" applyFill="1" applyBorder="1" applyAlignment="1">
      <alignment horizontal="center" vertical="center" wrapText="1"/>
    </xf>
    <xf numFmtId="9" fontId="84" fillId="2" borderId="11" xfId="18" applyFont="1" applyFill="1" applyBorder="1" applyAlignment="1" applyProtection="1">
      <alignment horizontal="center" vertical="center"/>
    </xf>
    <xf numFmtId="0" fontId="18" fillId="11" borderId="0" xfId="0" applyFont="1" applyFill="1" applyAlignment="1">
      <alignment horizontal="center" vertical="center"/>
    </xf>
    <xf numFmtId="0" fontId="5" fillId="0" borderId="0" xfId="0" applyFont="1" applyAlignment="1">
      <alignment horizontal="center"/>
    </xf>
    <xf numFmtId="0" fontId="15" fillId="5" borderId="0" xfId="0" applyFont="1" applyFill="1" applyAlignment="1">
      <alignment horizontal="center" vertical="center" wrapText="1"/>
    </xf>
    <xf numFmtId="165" fontId="19" fillId="0" borderId="0" xfId="2" applyNumberFormat="1" applyFont="1" applyBorder="1" applyAlignment="1">
      <alignment horizontal="center" vertical="center"/>
    </xf>
    <xf numFmtId="9" fontId="20" fillId="0" borderId="0" xfId="2" quotePrefix="1" applyFont="1" applyAlignment="1">
      <alignment horizontal="center" vertical="center"/>
    </xf>
    <xf numFmtId="9" fontId="0" fillId="0" borderId="0" xfId="2" applyFont="1"/>
    <xf numFmtId="9" fontId="11" fillId="0" borderId="0" xfId="2" applyFont="1" applyAlignment="1">
      <alignment horizontal="center" vertical="center"/>
    </xf>
    <xf numFmtId="0" fontId="79" fillId="11" borderId="71" xfId="0" applyFont="1" applyFill="1" applyBorder="1" applyAlignment="1">
      <alignment horizontal="center"/>
    </xf>
    <xf numFmtId="0" fontId="18" fillId="11" borderId="0" xfId="0" applyFont="1" applyFill="1"/>
    <xf numFmtId="0" fontId="6" fillId="11" borderId="0" xfId="0" applyFont="1" applyFill="1"/>
    <xf numFmtId="0" fontId="85" fillId="11" borderId="0" xfId="0" applyFont="1" applyFill="1"/>
    <xf numFmtId="0" fontId="78" fillId="11" borderId="0" xfId="0" applyFont="1" applyFill="1" applyAlignment="1">
      <alignment vertical="center"/>
    </xf>
    <xf numFmtId="1" fontId="11" fillId="0" borderId="0" xfId="0" applyNumberFormat="1" applyFont="1" applyAlignment="1">
      <alignment vertical="center" wrapText="1"/>
    </xf>
    <xf numFmtId="0" fontId="78" fillId="11" borderId="0" xfId="0" applyFont="1" applyFill="1" applyAlignment="1">
      <alignment vertical="center" wrapText="1"/>
    </xf>
    <xf numFmtId="2" fontId="14" fillId="0" borderId="10" xfId="0" applyNumberFormat="1" applyFont="1" applyBorder="1" applyAlignment="1">
      <alignment horizontal="center" vertical="center"/>
    </xf>
    <xf numFmtId="0" fontId="78" fillId="11" borderId="68" xfId="0" applyFont="1" applyFill="1" applyBorder="1" applyAlignment="1">
      <alignment horizontal="center" vertical="center"/>
    </xf>
    <xf numFmtId="0" fontId="79" fillId="11" borderId="68" xfId="0" applyFont="1" applyFill="1" applyBorder="1" applyAlignment="1">
      <alignment horizontal="center" vertical="center" wrapText="1"/>
    </xf>
    <xf numFmtId="0" fontId="79" fillId="11" borderId="70" xfId="0" applyFont="1" applyFill="1" applyBorder="1" applyAlignment="1">
      <alignment horizontal="center" vertical="center" wrapText="1"/>
    </xf>
    <xf numFmtId="0" fontId="79" fillId="11" borderId="69" xfId="0" applyFont="1" applyFill="1" applyBorder="1" applyAlignment="1">
      <alignment horizontal="center" vertical="center" wrapText="1"/>
    </xf>
    <xf numFmtId="2" fontId="11" fillId="0" borderId="0" xfId="0" applyNumberFormat="1" applyFont="1" applyAlignment="1">
      <alignment vertical="center" wrapText="1"/>
    </xf>
    <xf numFmtId="164" fontId="16" fillId="0" borderId="0" xfId="0" applyNumberFormat="1" applyFont="1" applyAlignment="1">
      <alignment horizontal="center" vertical="center"/>
    </xf>
    <xf numFmtId="2" fontId="14" fillId="0" borderId="0" xfId="0" applyNumberFormat="1" applyFont="1" applyAlignment="1">
      <alignment horizontal="center" vertical="center"/>
    </xf>
    <xf numFmtId="0" fontId="86" fillId="0" borderId="20" xfId="0" applyFont="1" applyBorder="1" applyAlignment="1">
      <alignment horizontal="center" vertical="center" wrapText="1"/>
    </xf>
    <xf numFmtId="9" fontId="86" fillId="0" borderId="20" xfId="2" applyFont="1" applyBorder="1" applyAlignment="1">
      <alignment horizontal="center" vertical="center" wrapText="1"/>
    </xf>
    <xf numFmtId="9" fontId="14" fillId="0" borderId="10" xfId="2" applyFont="1" applyBorder="1" applyAlignment="1">
      <alignment horizontal="center" vertical="center"/>
    </xf>
    <xf numFmtId="0" fontId="2" fillId="0" borderId="0" xfId="0" applyFont="1"/>
    <xf numFmtId="0" fontId="11" fillId="11" borderId="0" xfId="0" applyFont="1" applyFill="1" applyAlignment="1">
      <alignment vertical="center" wrapText="1"/>
    </xf>
    <xf numFmtId="0" fontId="92" fillId="11" borderId="0" xfId="13" applyFont="1" applyFill="1" applyAlignment="1">
      <alignment horizontal="center" vertical="center" wrapText="1"/>
    </xf>
    <xf numFmtId="0" fontId="48" fillId="0" borderId="0" xfId="0" applyFont="1"/>
    <xf numFmtId="0" fontId="27" fillId="0" borderId="0" xfId="0" applyFont="1" applyAlignment="1">
      <alignment horizontal="left" vertical="center"/>
    </xf>
    <xf numFmtId="0" fontId="25" fillId="0" borderId="76" xfId="0" applyFont="1" applyBorder="1"/>
    <xf numFmtId="0" fontId="28" fillId="0" borderId="79" xfId="0" applyFont="1" applyBorder="1" applyAlignment="1">
      <alignment vertical="center"/>
    </xf>
    <xf numFmtId="0" fontId="53" fillId="11" borderId="0" xfId="0" applyFont="1" applyFill="1"/>
    <xf numFmtId="0" fontId="42" fillId="0" borderId="0" xfId="0" applyFont="1" applyAlignment="1">
      <alignment horizontal="center" vertical="center" wrapText="1"/>
    </xf>
    <xf numFmtId="0" fontId="53" fillId="11" borderId="0" xfId="0" applyFont="1" applyFill="1" applyAlignment="1">
      <alignment horizontal="center"/>
    </xf>
    <xf numFmtId="0" fontId="54" fillId="11" borderId="0" xfId="0" applyFont="1" applyFill="1"/>
    <xf numFmtId="0" fontId="54" fillId="11" borderId="0" xfId="0" applyFont="1" applyFill="1" applyAlignment="1">
      <alignment horizontal="center"/>
    </xf>
    <xf numFmtId="0" fontId="31" fillId="0" borderId="0" xfId="0" applyFont="1" applyAlignment="1">
      <alignment horizontal="left" vertical="center" wrapText="1" indent="2"/>
    </xf>
    <xf numFmtId="0" fontId="40" fillId="0" borderId="0" xfId="0" applyFont="1"/>
    <xf numFmtId="4" fontId="31" fillId="3" borderId="0" xfId="0" applyNumberFormat="1" applyFont="1" applyFill="1" applyAlignment="1">
      <alignment horizontal="center" vertical="center" wrapText="1"/>
    </xf>
    <xf numFmtId="0" fontId="98" fillId="0" borderId="0" xfId="0" applyFont="1" applyAlignment="1">
      <alignment horizontal="left" vertical="center" indent="1"/>
    </xf>
    <xf numFmtId="10" fontId="99" fillId="0" borderId="0" xfId="0" quotePrefix="1" applyNumberFormat="1" applyFont="1" applyAlignment="1">
      <alignment horizontal="center" vertical="center"/>
    </xf>
    <xf numFmtId="3" fontId="101" fillId="17" borderId="0" xfId="0" applyNumberFormat="1" applyFont="1" applyFill="1" applyAlignment="1">
      <alignment horizontal="center" vertical="center"/>
    </xf>
    <xf numFmtId="9" fontId="101" fillId="17" borderId="0" xfId="2" applyFont="1" applyFill="1" applyBorder="1" applyAlignment="1">
      <alignment horizontal="center" vertical="center"/>
    </xf>
    <xf numFmtId="0" fontId="102" fillId="3" borderId="0" xfId="0" applyFont="1" applyFill="1" applyAlignment="1">
      <alignment horizontal="center" vertical="center"/>
    </xf>
    <xf numFmtId="9" fontId="102" fillId="3" borderId="0" xfId="2" applyFont="1" applyFill="1" applyBorder="1" applyAlignment="1">
      <alignment horizontal="center" vertical="center"/>
    </xf>
    <xf numFmtId="3" fontId="102" fillId="3" borderId="0" xfId="0" applyNumberFormat="1" applyFont="1" applyFill="1" applyAlignment="1">
      <alignment horizontal="center" vertical="center"/>
    </xf>
    <xf numFmtId="9" fontId="102" fillId="3" borderId="0" xfId="2" quotePrefix="1" applyFont="1" applyFill="1" applyBorder="1" applyAlignment="1">
      <alignment horizontal="center" vertical="center"/>
    </xf>
    <xf numFmtId="3" fontId="103" fillId="11" borderId="0" xfId="0" applyNumberFormat="1" applyFont="1" applyFill="1" applyAlignment="1">
      <alignment horizontal="center" vertical="center"/>
    </xf>
    <xf numFmtId="9" fontId="103" fillId="11" borderId="0" xfId="2" applyFont="1" applyFill="1" applyBorder="1" applyAlignment="1">
      <alignment horizontal="center" vertical="center"/>
    </xf>
    <xf numFmtId="0" fontId="104" fillId="0" borderId="0" xfId="0" applyFont="1"/>
    <xf numFmtId="0" fontId="28" fillId="0" borderId="0" xfId="4" applyFont="1" applyFill="1" applyBorder="1" applyAlignment="1">
      <alignment vertical="center"/>
    </xf>
    <xf numFmtId="0" fontId="28" fillId="0" borderId="0" xfId="4" applyFont="1" applyFill="1" applyBorder="1" applyAlignment="1">
      <alignment vertical="center" wrapText="1"/>
    </xf>
    <xf numFmtId="0" fontId="41" fillId="11" borderId="0" xfId="0" applyFont="1" applyFill="1" applyAlignment="1">
      <alignment vertical="center"/>
    </xf>
    <xf numFmtId="0" fontId="42" fillId="3" borderId="0" xfId="0" applyFont="1" applyFill="1" applyAlignment="1">
      <alignment vertical="top" wrapText="1"/>
    </xf>
    <xf numFmtId="169" fontId="31" fillId="0" borderId="83" xfId="0" applyNumberFormat="1" applyFont="1" applyBorder="1" applyAlignment="1">
      <alignment horizontal="center" vertical="center"/>
    </xf>
    <xf numFmtId="0" fontId="28" fillId="0" borderId="84" xfId="0" applyFont="1" applyBorder="1"/>
    <xf numFmtId="0" fontId="28" fillId="0" borderId="85" xfId="0" applyFont="1" applyBorder="1"/>
    <xf numFmtId="0" fontId="31" fillId="0" borderId="86" xfId="0" applyFont="1" applyBorder="1" applyAlignment="1">
      <alignment horizontal="center" vertical="center"/>
    </xf>
    <xf numFmtId="0" fontId="31" fillId="0" borderId="87" xfId="0" applyFont="1" applyBorder="1" applyAlignment="1">
      <alignment horizontal="center" vertical="center"/>
    </xf>
    <xf numFmtId="0" fontId="28" fillId="0" borderId="84" xfId="0" applyFont="1" applyBorder="1" applyAlignment="1">
      <alignment horizontal="center" vertical="center" wrapText="1"/>
    </xf>
    <xf numFmtId="0" fontId="28" fillId="0" borderId="82" xfId="0" applyFont="1" applyBorder="1" applyAlignment="1">
      <alignment horizontal="center" vertical="center" wrapText="1"/>
    </xf>
    <xf numFmtId="0" fontId="31" fillId="0" borderId="84" xfId="0" applyFont="1" applyBorder="1" applyAlignment="1">
      <alignment horizontal="center" vertical="center"/>
    </xf>
    <xf numFmtId="169" fontId="31" fillId="0" borderId="82" xfId="0" applyNumberFormat="1" applyFont="1" applyBorder="1" applyAlignment="1">
      <alignment horizontal="center" vertical="center"/>
    </xf>
    <xf numFmtId="0" fontId="31" fillId="0" borderId="85" xfId="0" applyFont="1" applyBorder="1" applyAlignment="1">
      <alignment horizontal="center" vertical="center"/>
    </xf>
    <xf numFmtId="0" fontId="28" fillId="0" borderId="89" xfId="0" applyFont="1" applyBorder="1" applyAlignment="1">
      <alignment horizontal="center" vertical="center" wrapText="1"/>
    </xf>
    <xf numFmtId="0" fontId="7" fillId="0" borderId="3" xfId="4" applyFill="1" applyBorder="1" applyAlignment="1">
      <alignment horizontal="left"/>
    </xf>
    <xf numFmtId="0" fontId="7" fillId="0" borderId="15" xfId="4" applyBorder="1" applyAlignment="1">
      <alignment horizontal="left" vertical="center"/>
    </xf>
    <xf numFmtId="0" fontId="17" fillId="0" borderId="0" xfId="5" applyFont="1" applyFill="1" applyBorder="1">
      <alignment horizontal="left"/>
    </xf>
    <xf numFmtId="0" fontId="17" fillId="0" borderId="0" xfId="5" applyFont="1" applyFill="1" applyBorder="1" applyAlignment="1">
      <alignment horizontal="left" indent="2"/>
    </xf>
    <xf numFmtId="0" fontId="7" fillId="0" borderId="15" xfId="4" applyBorder="1" applyAlignment="1">
      <alignment horizontal="center" vertical="center" wrapText="1"/>
    </xf>
    <xf numFmtId="0" fontId="7" fillId="2" borderId="14" xfId="4" applyFill="1" applyBorder="1" applyAlignment="1">
      <alignment horizontal="center" vertical="center"/>
    </xf>
    <xf numFmtId="43" fontId="31" fillId="0" borderId="0" xfId="0" applyNumberFormat="1" applyFont="1" applyAlignment="1">
      <alignment horizontal="left" vertical="center"/>
    </xf>
    <xf numFmtId="0" fontId="75" fillId="13" borderId="0" xfId="0" applyFont="1" applyFill="1" applyAlignment="1">
      <alignment horizontal="center"/>
    </xf>
    <xf numFmtId="0" fontId="11" fillId="0" borderId="0" xfId="0" applyFont="1" applyAlignment="1">
      <alignment horizontal="center" vertical="center" wrapText="1"/>
    </xf>
    <xf numFmtId="0" fontId="78" fillId="11" borderId="0" xfId="0" applyFont="1" applyFill="1" applyAlignment="1">
      <alignment horizontal="center" wrapText="1"/>
    </xf>
    <xf numFmtId="10" fontId="11" fillId="0" borderId="0" xfId="0" applyNumberFormat="1" applyFont="1" applyAlignment="1">
      <alignment horizontal="center" vertical="center" wrapText="1"/>
    </xf>
    <xf numFmtId="9" fontId="31" fillId="0" borderId="5" xfId="8" applyNumberFormat="1" applyFont="1" applyBorder="1" applyAlignment="1">
      <alignment horizontal="center" vertical="center" wrapText="1"/>
    </xf>
    <xf numFmtId="0" fontId="42" fillId="0" borderId="7" xfId="8" applyFont="1" applyBorder="1" applyAlignment="1">
      <alignment vertical="top" wrapText="1"/>
    </xf>
    <xf numFmtId="0" fontId="31" fillId="0" borderId="0" xfId="8" quotePrefix="1" applyFont="1" applyAlignment="1">
      <alignment horizontal="center" vertical="center" wrapText="1"/>
    </xf>
    <xf numFmtId="0" fontId="31" fillId="0" borderId="7" xfId="8" quotePrefix="1" applyFont="1" applyBorder="1" applyAlignment="1">
      <alignment horizontal="center" vertical="center" wrapText="1"/>
    </xf>
    <xf numFmtId="0" fontId="31" fillId="0" borderId="90" xfId="8" applyFont="1" applyBorder="1" applyAlignment="1">
      <alignment horizontal="left" vertical="center" wrapText="1"/>
    </xf>
    <xf numFmtId="0" fontId="25" fillId="0" borderId="90" xfId="8" applyFont="1" applyBorder="1" applyAlignment="1">
      <alignment horizontal="left" indent="2"/>
    </xf>
    <xf numFmtId="0" fontId="25" fillId="0" borderId="90" xfId="8" applyFont="1" applyBorder="1"/>
    <xf numFmtId="0" fontId="31" fillId="0" borderId="90" xfId="8" applyFont="1" applyBorder="1" applyAlignment="1">
      <alignment vertical="center" wrapText="1"/>
    </xf>
    <xf numFmtId="0" fontId="42" fillId="0" borderId="91" xfId="8" applyFont="1" applyBorder="1" applyAlignment="1">
      <alignment horizontal="center" vertical="center" wrapText="1"/>
    </xf>
    <xf numFmtId="0" fontId="31" fillId="0" borderId="90" xfId="8" applyFont="1" applyBorder="1" applyAlignment="1">
      <alignment horizontal="center" vertical="center" wrapText="1"/>
    </xf>
    <xf numFmtId="0" fontId="31" fillId="0" borderId="90" xfId="8" quotePrefix="1" applyFont="1" applyBorder="1" applyAlignment="1">
      <alignment horizontal="left" vertical="center" wrapText="1"/>
    </xf>
    <xf numFmtId="0" fontId="31" fillId="0" borderId="90" xfId="8" applyFont="1" applyBorder="1" applyAlignment="1">
      <alignment horizontal="justify" vertical="center" wrapText="1"/>
    </xf>
    <xf numFmtId="10" fontId="31" fillId="0" borderId="90" xfId="8" quotePrefix="1" applyNumberFormat="1" applyFont="1" applyBorder="1" applyAlignment="1">
      <alignment horizontal="center" vertical="center" wrapText="1"/>
    </xf>
    <xf numFmtId="165" fontId="31" fillId="0" borderId="90" xfId="2" quotePrefix="1" applyNumberFormat="1" applyFont="1" applyBorder="1" applyAlignment="1">
      <alignment horizontal="left" vertical="center" wrapText="1"/>
    </xf>
    <xf numFmtId="9" fontId="31" fillId="0" borderId="90" xfId="2" applyFont="1" applyBorder="1" applyAlignment="1">
      <alignment horizontal="left" vertical="center" wrapText="1"/>
    </xf>
    <xf numFmtId="0" fontId="42" fillId="0" borderId="91" xfId="8" applyFont="1" applyBorder="1" applyAlignment="1">
      <alignment horizontal="left" vertical="center" wrapText="1" indent="1"/>
    </xf>
    <xf numFmtId="0" fontId="31" fillId="0" borderId="91" xfId="8" applyFont="1" applyBorder="1" applyAlignment="1">
      <alignment horizontal="left" vertical="center" wrapText="1"/>
    </xf>
    <xf numFmtId="0" fontId="31" fillId="0" borderId="9" xfId="6" applyFont="1" applyBorder="1" applyAlignment="1">
      <alignment vertical="center" wrapText="1"/>
    </xf>
    <xf numFmtId="0" fontId="38" fillId="0" borderId="0" xfId="0" applyFont="1" applyAlignment="1">
      <alignment horizontal="left" vertical="center"/>
    </xf>
    <xf numFmtId="0" fontId="106" fillId="0" borderId="11" xfId="0" applyFont="1" applyBorder="1"/>
    <xf numFmtId="4" fontId="58" fillId="0" borderId="0" xfId="0" applyNumberFormat="1" applyFont="1" applyAlignment="1">
      <alignment horizontal="left" vertical="center"/>
    </xf>
    <xf numFmtId="4" fontId="65" fillId="18" borderId="11" xfId="0" applyNumberFormat="1" applyFont="1" applyFill="1" applyBorder="1"/>
    <xf numFmtId="0" fontId="41" fillId="0" borderId="0" xfId="0" applyFont="1" applyAlignment="1">
      <alignment horizontal="center" vertical="center"/>
    </xf>
    <xf numFmtId="0" fontId="64" fillId="0" borderId="0" xfId="0" applyFont="1" applyAlignment="1">
      <alignment horizontal="left" vertical="center"/>
    </xf>
    <xf numFmtId="0" fontId="64" fillId="0" borderId="0" xfId="0" applyFont="1" applyAlignment="1">
      <alignment vertical="center"/>
    </xf>
    <xf numFmtId="43" fontId="31" fillId="0" borderId="0" xfId="0" applyNumberFormat="1" applyFont="1" applyAlignment="1">
      <alignment horizontal="left" vertical="top"/>
    </xf>
    <xf numFmtId="43" fontId="107" fillId="0" borderId="0" xfId="0" applyNumberFormat="1" applyFont="1" applyAlignment="1">
      <alignment horizontal="left" vertical="center" wrapText="1" indent="2"/>
    </xf>
    <xf numFmtId="0" fontId="108" fillId="0" borderId="0" xfId="0" applyFont="1"/>
    <xf numFmtId="0" fontId="109" fillId="0" borderId="0" xfId="0" applyFont="1"/>
    <xf numFmtId="0" fontId="94" fillId="0" borderId="0" xfId="0" applyFont="1" applyAlignment="1">
      <alignment horizontal="left" vertical="center" wrapText="1" indent="1"/>
    </xf>
    <xf numFmtId="0" fontId="38" fillId="0" borderId="0" xfId="0" applyFont="1"/>
    <xf numFmtId="0" fontId="94" fillId="0" borderId="0" xfId="0" applyFont="1" applyAlignment="1">
      <alignment vertical="center" wrapText="1"/>
    </xf>
    <xf numFmtId="3" fontId="31" fillId="0" borderId="41" xfId="0" applyNumberFormat="1" applyFont="1" applyBorder="1" applyAlignment="1">
      <alignment vertical="center" wrapText="1"/>
    </xf>
    <xf numFmtId="3" fontId="31" fillId="0" borderId="41" xfId="0" applyNumberFormat="1" applyFont="1" applyBorder="1" applyAlignment="1">
      <alignment vertical="center"/>
    </xf>
    <xf numFmtId="3" fontId="31" fillId="0" borderId="41" xfId="0" quotePrefix="1" applyNumberFormat="1" applyFont="1" applyBorder="1" applyAlignment="1">
      <alignment horizontal="center" vertical="center"/>
    </xf>
    <xf numFmtId="3" fontId="31" fillId="0" borderId="42" xfId="0" applyNumberFormat="1" applyFont="1" applyBorder="1" applyAlignment="1">
      <alignment vertical="center" wrapText="1"/>
    </xf>
    <xf numFmtId="3" fontId="31" fillId="0" borderId="42" xfId="0" applyNumberFormat="1" applyFont="1" applyBorder="1" applyAlignment="1">
      <alignment vertical="center"/>
    </xf>
    <xf numFmtId="0" fontId="54" fillId="11" borderId="0" xfId="0" applyFont="1" applyFill="1" applyAlignment="1">
      <alignment vertical="center" wrapText="1"/>
    </xf>
    <xf numFmtId="0" fontId="75" fillId="13" borderId="0" xfId="0" applyFont="1" applyFill="1"/>
    <xf numFmtId="0" fontId="0" fillId="0" borderId="0" xfId="0" applyAlignment="1">
      <alignment vertical="center" wrapText="1"/>
    </xf>
    <xf numFmtId="0" fontId="110" fillId="0" borderId="0" xfId="0" applyFont="1"/>
    <xf numFmtId="0" fontId="5" fillId="11" borderId="0" xfId="0" applyFont="1" applyFill="1" applyAlignment="1">
      <alignment horizontal="left"/>
    </xf>
    <xf numFmtId="0" fontId="11" fillId="0" borderId="13" xfId="0" applyFont="1" applyBorder="1" applyAlignment="1">
      <alignment horizontal="center" vertical="center" wrapText="1"/>
    </xf>
    <xf numFmtId="9" fontId="11" fillId="0" borderId="13" xfId="2" applyFont="1" applyBorder="1" applyAlignment="1">
      <alignment horizontal="center" vertical="center" wrapText="1"/>
    </xf>
    <xf numFmtId="9" fontId="11" fillId="0" borderId="0" xfId="2" applyFont="1" applyBorder="1" applyAlignment="1">
      <alignment horizontal="center" vertical="center" wrapText="1"/>
    </xf>
    <xf numFmtId="9" fontId="11" fillId="0" borderId="96" xfId="2" applyFont="1" applyBorder="1" applyAlignment="1">
      <alignment horizontal="center" vertical="center" wrapText="1"/>
    </xf>
    <xf numFmtId="9" fontId="11" fillId="0" borderId="97" xfId="2" applyFont="1" applyBorder="1" applyAlignment="1">
      <alignment horizontal="center" vertical="center" wrapText="1"/>
    </xf>
    <xf numFmtId="0" fontId="11" fillId="0" borderId="13" xfId="0" applyFont="1" applyBorder="1" applyAlignment="1">
      <alignment vertical="center" wrapText="1"/>
    </xf>
    <xf numFmtId="9" fontId="11" fillId="0" borderId="13" xfId="2" applyFont="1" applyBorder="1" applyAlignment="1">
      <alignment vertical="center" wrapText="1"/>
    </xf>
    <xf numFmtId="9" fontId="11" fillId="0" borderId="96" xfId="2" applyFont="1" applyBorder="1" applyAlignment="1">
      <alignment vertical="center" wrapText="1"/>
    </xf>
    <xf numFmtId="0" fontId="78" fillId="11" borderId="94" xfId="0" applyFont="1" applyFill="1" applyBorder="1"/>
    <xf numFmtId="0" fontId="78" fillId="11" borderId="13" xfId="0" applyFont="1" applyFill="1" applyBorder="1" applyAlignment="1">
      <alignment horizontal="center" vertical="center"/>
    </xf>
    <xf numFmtId="0" fontId="88" fillId="0" borderId="11" xfId="0" applyFont="1" applyBorder="1" applyAlignment="1">
      <alignment vertical="center" wrapText="1"/>
    </xf>
    <xf numFmtId="0" fontId="88" fillId="0" borderId="11" xfId="0" applyFont="1" applyBorder="1" applyAlignment="1">
      <alignment horizontal="center" vertical="center"/>
    </xf>
    <xf numFmtId="0" fontId="89" fillId="0" borderId="11" xfId="0" applyFont="1" applyBorder="1" applyAlignment="1">
      <alignment vertical="center" wrapText="1"/>
    </xf>
    <xf numFmtId="0" fontId="89" fillId="0" borderId="11" xfId="0" applyFont="1" applyBorder="1" applyAlignment="1">
      <alignment horizontal="center" vertical="center"/>
    </xf>
    <xf numFmtId="0" fontId="90" fillId="0" borderId="11" xfId="0" applyFont="1" applyBorder="1" applyAlignment="1">
      <alignment vertical="center"/>
    </xf>
    <xf numFmtId="0" fontId="89" fillId="0" borderId="11" xfId="0" applyFont="1" applyBorder="1" applyAlignment="1">
      <alignment vertical="center"/>
    </xf>
    <xf numFmtId="0" fontId="111" fillId="0" borderId="0" xfId="0" applyFont="1"/>
    <xf numFmtId="2" fontId="2" fillId="0" borderId="0" xfId="0" applyNumberFormat="1" applyFont="1"/>
    <xf numFmtId="169" fontId="95" fillId="0" borderId="0" xfId="13" applyNumberFormat="1" applyFont="1"/>
    <xf numFmtId="169" fontId="31" fillId="0" borderId="0" xfId="0" applyNumberFormat="1" applyFont="1" applyAlignment="1">
      <alignment horizontal="center" vertical="center"/>
    </xf>
    <xf numFmtId="0" fontId="115" fillId="0" borderId="95" xfId="0" applyFont="1" applyBorder="1" applyAlignment="1">
      <alignment horizontal="left" vertical="center" wrapText="1"/>
    </xf>
    <xf numFmtId="168" fontId="93" fillId="19" borderId="93" xfId="14" applyNumberFormat="1" applyFont="1" applyFill="1" applyBorder="1" applyAlignment="1">
      <alignment horizontal="right" vertical="center" wrapText="1"/>
    </xf>
    <xf numFmtId="0" fontId="115" fillId="19" borderId="94" xfId="0" applyFont="1" applyFill="1" applyBorder="1" applyAlignment="1">
      <alignment horizontal="left" vertical="center" wrapText="1"/>
    </xf>
    <xf numFmtId="169" fontId="31" fillId="19" borderId="0" xfId="0" applyNumberFormat="1" applyFont="1" applyFill="1" applyAlignment="1">
      <alignment horizontal="center" vertical="center"/>
    </xf>
    <xf numFmtId="0" fontId="115" fillId="19" borderId="95" xfId="0" applyFont="1" applyFill="1" applyBorder="1" applyAlignment="1">
      <alignment horizontal="left" vertical="center" wrapText="1"/>
    </xf>
    <xf numFmtId="169" fontId="31" fillId="19" borderId="97" xfId="0" applyNumberFormat="1" applyFont="1" applyFill="1" applyBorder="1" applyAlignment="1">
      <alignment horizontal="center" vertical="center"/>
    </xf>
    <xf numFmtId="0" fontId="115" fillId="19" borderId="98" xfId="0" applyFont="1" applyFill="1" applyBorder="1" applyAlignment="1">
      <alignment horizontal="left" vertical="center" wrapText="1"/>
    </xf>
    <xf numFmtId="169" fontId="31" fillId="0" borderId="0" xfId="1" applyNumberFormat="1" applyFont="1" applyAlignment="1">
      <alignment vertical="center" wrapText="1"/>
    </xf>
    <xf numFmtId="0" fontId="116" fillId="0" borderId="0" xfId="0" applyFont="1"/>
    <xf numFmtId="43" fontId="53" fillId="0" borderId="0" xfId="1" applyFont="1" applyAlignment="1">
      <alignment horizontal="right" vertical="center"/>
    </xf>
    <xf numFmtId="43" fontId="53" fillId="0" borderId="39" xfId="1" applyFont="1" applyBorder="1" applyAlignment="1">
      <alignment horizontal="right" vertical="center"/>
    </xf>
    <xf numFmtId="43" fontId="53" fillId="0" borderId="41" xfId="1" applyFont="1" applyBorder="1" applyAlignment="1">
      <alignment horizontal="right" vertical="center"/>
    </xf>
    <xf numFmtId="43" fontId="31" fillId="0" borderId="49" xfId="1" applyFont="1" applyBorder="1" applyAlignment="1">
      <alignment horizontal="right" vertical="center" wrapText="1"/>
    </xf>
    <xf numFmtId="43" fontId="31" fillId="0" borderId="0" xfId="1" applyFont="1" applyBorder="1" applyAlignment="1">
      <alignment horizontal="right" vertical="center" wrapText="1"/>
    </xf>
    <xf numFmtId="43" fontId="31" fillId="0" borderId="39" xfId="1" applyFont="1" applyBorder="1" applyAlignment="1">
      <alignment horizontal="right" vertical="center" wrapText="1"/>
    </xf>
    <xf numFmtId="43" fontId="31" fillId="0" borderId="41" xfId="1" applyFont="1" applyBorder="1" applyAlignment="1">
      <alignment horizontal="right" vertical="center" wrapText="1"/>
    </xf>
    <xf numFmtId="43" fontId="31" fillId="0" borderId="42" xfId="1" applyFont="1" applyBorder="1" applyAlignment="1">
      <alignment horizontal="right" vertical="center" wrapText="1"/>
    </xf>
    <xf numFmtId="43" fontId="31" fillId="0" borderId="43" xfId="1" applyFont="1" applyBorder="1" applyAlignment="1">
      <alignment horizontal="right" vertical="center" wrapText="1"/>
    </xf>
    <xf numFmtId="43" fontId="31" fillId="0" borderId="44" xfId="1" applyFont="1" applyBorder="1" applyAlignment="1">
      <alignment horizontal="right" vertical="center" wrapText="1"/>
    </xf>
    <xf numFmtId="0" fontId="56" fillId="0" borderId="0" xfId="0" applyFont="1"/>
    <xf numFmtId="0" fontId="118" fillId="0" borderId="0" xfId="0" applyFont="1" applyAlignment="1">
      <alignment horizontal="left" vertical="center" wrapText="1" indent="1"/>
    </xf>
    <xf numFmtId="4" fontId="2" fillId="0" borderId="0" xfId="0" applyNumberFormat="1" applyFont="1"/>
    <xf numFmtId="0" fontId="36" fillId="0" borderId="0" xfId="4" applyFont="1" applyBorder="1" applyAlignment="1">
      <alignment horizontal="left" vertical="center" wrapText="1"/>
    </xf>
    <xf numFmtId="0" fontId="60" fillId="0" borderId="0" xfId="0" applyFont="1" applyAlignment="1">
      <alignment horizontal="left" wrapText="1"/>
    </xf>
    <xf numFmtId="0" fontId="31" fillId="0" borderId="0" xfId="8" applyFont="1" applyAlignment="1">
      <alignment horizontal="left" vertical="center" wrapText="1"/>
    </xf>
    <xf numFmtId="0" fontId="31" fillId="0" borderId="8" xfId="8" applyFont="1" applyBorder="1" applyAlignment="1">
      <alignment horizontal="center" vertical="center" wrapText="1"/>
    </xf>
    <xf numFmtId="0" fontId="31" fillId="0" borderId="0" xfId="8" applyFont="1" applyAlignment="1">
      <alignment horizontal="center" vertical="center" wrapText="1"/>
    </xf>
    <xf numFmtId="0" fontId="42" fillId="0" borderId="8" xfId="8" applyFont="1" applyBorder="1" applyAlignment="1">
      <alignment horizontal="center" vertical="center" wrapText="1"/>
    </xf>
    <xf numFmtId="0" fontId="42" fillId="0" borderId="0" xfId="8" applyFont="1" applyAlignment="1">
      <alignment horizontal="center" vertical="center" wrapText="1"/>
    </xf>
    <xf numFmtId="0" fontId="42" fillId="0" borderId="7" xfId="8" applyFont="1" applyBorder="1" applyAlignment="1">
      <alignment horizontal="center" vertical="center" wrapText="1"/>
    </xf>
    <xf numFmtId="0" fontId="27" fillId="0" borderId="0" xfId="8" applyFont="1"/>
    <xf numFmtId="0" fontId="42" fillId="0" borderId="8" xfId="8" applyFont="1" applyBorder="1" applyAlignment="1">
      <alignment vertical="center" wrapText="1"/>
    </xf>
    <xf numFmtId="0" fontId="42" fillId="0" borderId="0" xfId="8" applyFont="1" applyAlignment="1">
      <alignment vertical="center" wrapText="1"/>
    </xf>
    <xf numFmtId="0" fontId="31" fillId="0" borderId="9" xfId="6" applyFont="1" applyBorder="1">
      <alignment horizontal="left" vertical="top" wrapText="1"/>
    </xf>
    <xf numFmtId="0" fontId="31" fillId="0" borderId="9" xfId="6" applyFont="1" applyBorder="1" applyAlignment="1">
      <alignment horizontal="left" vertical="center" wrapText="1"/>
    </xf>
    <xf numFmtId="0" fontId="28" fillId="0" borderId="0" xfId="0" applyFont="1" applyAlignment="1">
      <alignment horizontal="center" vertical="center"/>
    </xf>
    <xf numFmtId="0" fontId="31" fillId="0" borderId="0" xfId="0" applyFont="1" applyAlignment="1">
      <alignment horizontal="left" vertical="center" wrapText="1"/>
    </xf>
    <xf numFmtId="9" fontId="31" fillId="0" borderId="0" xfId="2" applyFont="1" applyAlignment="1">
      <alignment horizontal="center" vertical="center" wrapText="1"/>
    </xf>
    <xf numFmtId="0" fontId="0" fillId="0" borderId="0" xfId="0" applyAlignment="1">
      <alignment horizontal="left" vertical="center" wrapText="1"/>
    </xf>
    <xf numFmtId="0" fontId="30" fillId="0" borderId="0" xfId="0" applyFont="1" applyAlignment="1">
      <alignment horizontal="left" vertical="center" wrapText="1"/>
    </xf>
    <xf numFmtId="0" fontId="31" fillId="0" borderId="13" xfId="0" applyFont="1" applyBorder="1" applyAlignment="1">
      <alignment horizontal="left" vertical="center" wrapText="1"/>
    </xf>
    <xf numFmtId="0" fontId="51" fillId="13" borderId="0" xfId="0" applyFont="1" applyFill="1" applyAlignment="1">
      <alignment horizontal="left"/>
    </xf>
    <xf numFmtId="0" fontId="68" fillId="11" borderId="13" xfId="0" applyFont="1" applyFill="1" applyBorder="1" applyAlignment="1">
      <alignment horizontal="left" vertical="center" wrapText="1"/>
    </xf>
    <xf numFmtId="0" fontId="68" fillId="11" borderId="0" xfId="0" applyFont="1" applyFill="1" applyAlignment="1">
      <alignment horizontal="left" vertical="center" wrapText="1"/>
    </xf>
    <xf numFmtId="0" fontId="53" fillId="11" borderId="0" xfId="0" applyFont="1" applyFill="1" applyAlignment="1">
      <alignment horizontal="center" vertical="center"/>
    </xf>
    <xf numFmtId="0" fontId="68" fillId="14" borderId="13" xfId="0" applyFont="1" applyFill="1" applyBorder="1" applyAlignment="1">
      <alignment horizontal="left" vertical="center" wrapText="1"/>
    </xf>
    <xf numFmtId="0" fontId="68" fillId="14" borderId="0" xfId="0" applyFont="1" applyFill="1" applyAlignment="1">
      <alignment horizontal="left" vertical="center" wrapText="1"/>
    </xf>
    <xf numFmtId="0" fontId="28" fillId="0" borderId="35" xfId="0" applyFont="1" applyBorder="1" applyAlignment="1">
      <alignment horizontal="center" vertical="center"/>
    </xf>
    <xf numFmtId="0" fontId="28" fillId="0" borderId="34" xfId="0" applyFont="1" applyBorder="1" applyAlignment="1">
      <alignment horizontal="center" vertical="center"/>
    </xf>
    <xf numFmtId="0" fontId="28" fillId="0" borderId="31" xfId="0" applyFont="1" applyBorder="1" applyAlignment="1">
      <alignment horizontal="center" vertical="center"/>
    </xf>
    <xf numFmtId="0" fontId="28" fillId="0" borderId="39" xfId="0" applyFont="1" applyBorder="1" applyAlignment="1">
      <alignment horizontal="center" vertical="center"/>
    </xf>
    <xf numFmtId="0" fontId="54" fillId="11" borderId="24" xfId="0" applyFont="1" applyFill="1" applyBorder="1" applyAlignment="1">
      <alignment horizontal="center" vertical="center"/>
    </xf>
    <xf numFmtId="0" fontId="54" fillId="11" borderId="25" xfId="0" applyFont="1" applyFill="1" applyBorder="1" applyAlignment="1">
      <alignment horizontal="center" vertical="center"/>
    </xf>
    <xf numFmtId="0" fontId="54" fillId="11" borderId="26" xfId="0" applyFont="1" applyFill="1" applyBorder="1" applyAlignment="1">
      <alignment horizontal="center" vertical="center"/>
    </xf>
    <xf numFmtId="0" fontId="54" fillId="12" borderId="24" xfId="0" applyFont="1" applyFill="1" applyBorder="1" applyAlignment="1">
      <alignment horizontal="center" vertical="center"/>
    </xf>
    <xf numFmtId="0" fontId="54" fillId="12" borderId="25" xfId="0" applyFont="1" applyFill="1" applyBorder="1" applyAlignment="1">
      <alignment horizontal="center" vertical="center"/>
    </xf>
    <xf numFmtId="0" fontId="54" fillId="12" borderId="26" xfId="0" applyFont="1" applyFill="1" applyBorder="1" applyAlignment="1">
      <alignment horizontal="center" vertical="center"/>
    </xf>
    <xf numFmtId="0" fontId="61" fillId="5" borderId="24" xfId="0" applyFont="1" applyFill="1" applyBorder="1" applyAlignment="1">
      <alignment horizontal="center" vertical="center"/>
    </xf>
    <xf numFmtId="0" fontId="61" fillId="5" borderId="25" xfId="0" applyFont="1" applyFill="1" applyBorder="1" applyAlignment="1">
      <alignment horizontal="center" vertical="center"/>
    </xf>
    <xf numFmtId="0" fontId="61" fillId="5" borderId="26" xfId="0" applyFont="1" applyFill="1" applyBorder="1" applyAlignment="1">
      <alignment horizontal="center" vertical="center"/>
    </xf>
    <xf numFmtId="0" fontId="54" fillId="11" borderId="36" xfId="0" applyFont="1" applyFill="1" applyBorder="1" applyAlignment="1">
      <alignment horizontal="center" vertical="center"/>
    </xf>
    <xf numFmtId="0" fontId="54" fillId="11" borderId="37" xfId="0" applyFont="1" applyFill="1" applyBorder="1" applyAlignment="1">
      <alignment horizontal="center" vertical="center"/>
    </xf>
    <xf numFmtId="0" fontId="54" fillId="11" borderId="38" xfId="0" applyFont="1" applyFill="1" applyBorder="1" applyAlignment="1">
      <alignment horizontal="center" vertical="center"/>
    </xf>
    <xf numFmtId="0" fontId="54" fillId="12" borderId="36" xfId="0" applyFont="1" applyFill="1" applyBorder="1" applyAlignment="1">
      <alignment horizontal="center" vertical="center"/>
    </xf>
    <xf numFmtId="0" fontId="54" fillId="12" borderId="37" xfId="0" applyFont="1" applyFill="1" applyBorder="1" applyAlignment="1">
      <alignment horizontal="center" vertical="center"/>
    </xf>
    <xf numFmtId="0" fontId="54" fillId="12" borderId="38" xfId="0" applyFont="1" applyFill="1" applyBorder="1" applyAlignment="1">
      <alignment horizontal="center" vertical="center"/>
    </xf>
    <xf numFmtId="0" fontId="61" fillId="5" borderId="36" xfId="0" applyFont="1" applyFill="1" applyBorder="1" applyAlignment="1">
      <alignment horizontal="center" vertical="center"/>
    </xf>
    <xf numFmtId="0" fontId="61" fillId="5" borderId="37" xfId="0" applyFont="1" applyFill="1" applyBorder="1" applyAlignment="1">
      <alignment horizontal="center" vertical="center"/>
    </xf>
    <xf numFmtId="0" fontId="61" fillId="5" borderId="38" xfId="0" applyFont="1" applyFill="1" applyBorder="1" applyAlignment="1">
      <alignment horizontal="center" vertical="center"/>
    </xf>
    <xf numFmtId="0" fontId="54" fillId="11" borderId="0" xfId="0" applyFont="1" applyFill="1" applyAlignment="1">
      <alignment horizontal="center" vertical="center"/>
    </xf>
    <xf numFmtId="0" fontId="41" fillId="11" borderId="0" xfId="0" applyFont="1" applyFill="1" applyAlignment="1">
      <alignment horizontal="center" vertical="center"/>
    </xf>
    <xf numFmtId="0" fontId="41" fillId="11" borderId="27" xfId="0" applyFont="1" applyFill="1" applyBorder="1" applyAlignment="1">
      <alignment horizontal="center" vertical="center"/>
    </xf>
    <xf numFmtId="0" fontId="41" fillId="13" borderId="0" xfId="0" applyFont="1" applyFill="1" applyAlignment="1">
      <alignment horizontal="center" vertical="center"/>
    </xf>
    <xf numFmtId="0" fontId="54" fillId="11" borderId="27" xfId="0" applyFont="1" applyFill="1" applyBorder="1" applyAlignment="1">
      <alignment horizontal="center" vertical="center" wrapText="1"/>
    </xf>
    <xf numFmtId="0" fontId="54" fillId="11" borderId="30" xfId="0" applyFont="1" applyFill="1" applyBorder="1" applyAlignment="1">
      <alignment horizontal="center" vertical="center" wrapText="1"/>
    </xf>
    <xf numFmtId="43" fontId="31" fillId="0" borderId="0" xfId="0" applyNumberFormat="1" applyFont="1" applyAlignment="1">
      <alignment horizontal="left" vertical="center"/>
    </xf>
    <xf numFmtId="0" fontId="30" fillId="0" borderId="0" xfId="0" applyFont="1" applyAlignment="1">
      <alignment horizontal="left" vertical="center"/>
    </xf>
    <xf numFmtId="0" fontId="33" fillId="0" borderId="0" xfId="0" applyFont="1" applyAlignment="1">
      <alignment horizontal="center" vertical="center"/>
    </xf>
    <xf numFmtId="0" fontId="54" fillId="11" borderId="0" xfId="0" applyFont="1" applyFill="1" applyAlignment="1">
      <alignment horizontal="left" vertical="center"/>
    </xf>
    <xf numFmtId="0" fontId="28" fillId="0" borderId="0" xfId="4" applyFont="1" applyFill="1" applyBorder="1" applyAlignment="1">
      <alignment horizontal="left"/>
    </xf>
    <xf numFmtId="0" fontId="28" fillId="0" borderId="0" xfId="4" applyFont="1" applyFill="1" applyBorder="1" applyAlignment="1">
      <alignment horizontal="left" vertical="center" wrapText="1"/>
    </xf>
    <xf numFmtId="0" fontId="25" fillId="0" borderId="0" xfId="0" applyFont="1" applyAlignment="1">
      <alignment horizontal="center"/>
    </xf>
    <xf numFmtId="0" fontId="33" fillId="0" borderId="0" xfId="0" quotePrefix="1" applyFont="1" applyAlignment="1">
      <alignment horizontal="left" vertical="center" wrapText="1"/>
    </xf>
    <xf numFmtId="0" fontId="33" fillId="0" borderId="0" xfId="0" quotePrefix="1" applyFont="1" applyAlignment="1">
      <alignment horizontal="left" vertical="center"/>
    </xf>
    <xf numFmtId="0" fontId="28" fillId="0" borderId="0" xfId="0" applyFont="1" applyAlignment="1">
      <alignment horizontal="left" vertical="center"/>
    </xf>
    <xf numFmtId="0" fontId="28" fillId="0" borderId="0" xfId="0" applyFont="1" applyAlignment="1">
      <alignment horizontal="left" vertical="center" wrapText="1"/>
    </xf>
    <xf numFmtId="0" fontId="31" fillId="0" borderId="0" xfId="0" applyFont="1" applyAlignment="1">
      <alignment horizontal="left" vertical="center"/>
    </xf>
    <xf numFmtId="0" fontId="53" fillId="0" borderId="52" xfId="0" applyFont="1" applyBorder="1" applyAlignment="1">
      <alignment horizontal="center" vertical="center"/>
    </xf>
    <xf numFmtId="0" fontId="53" fillId="0" borderId="55" xfId="0" applyFont="1" applyBorder="1" applyAlignment="1">
      <alignment horizontal="center" vertical="center"/>
    </xf>
    <xf numFmtId="0" fontId="53" fillId="0" borderId="60" xfId="0" applyFont="1" applyBorder="1" applyAlignment="1">
      <alignment horizontal="center" vertical="center"/>
    </xf>
    <xf numFmtId="0" fontId="53" fillId="0" borderId="61" xfId="0" applyFont="1" applyBorder="1" applyAlignment="1">
      <alignment horizontal="center" vertical="center"/>
    </xf>
    <xf numFmtId="0" fontId="28" fillId="0" borderId="64" xfId="0" applyFont="1" applyBorder="1" applyAlignment="1">
      <alignment horizontal="center" vertical="center"/>
    </xf>
    <xf numFmtId="0" fontId="28" fillId="0" borderId="65" xfId="0" applyFont="1" applyBorder="1" applyAlignment="1">
      <alignment horizontal="center" vertical="center"/>
    </xf>
    <xf numFmtId="0" fontId="28" fillId="0" borderId="54" xfId="0" applyFont="1" applyBorder="1" applyAlignment="1">
      <alignment horizontal="center" vertical="center"/>
    </xf>
    <xf numFmtId="0" fontId="28" fillId="0" borderId="59" xfId="0" applyFont="1" applyBorder="1" applyAlignment="1">
      <alignment horizontal="center" vertical="center"/>
    </xf>
    <xf numFmtId="0" fontId="53" fillId="0" borderId="62" xfId="0" applyFont="1" applyBorder="1" applyAlignment="1">
      <alignment horizontal="center" vertical="center"/>
    </xf>
    <xf numFmtId="0" fontId="53" fillId="0" borderId="0" xfId="0" applyFont="1" applyAlignment="1">
      <alignment horizontal="center" vertical="center"/>
    </xf>
    <xf numFmtId="164" fontId="30" fillId="0" borderId="0" xfId="0" applyNumberFormat="1" applyFont="1" applyAlignment="1">
      <alignment horizontal="center" vertical="center"/>
    </xf>
    <xf numFmtId="2" fontId="30" fillId="0" borderId="0" xfId="0" applyNumberFormat="1" applyFont="1" applyAlignment="1">
      <alignment horizontal="center" vertical="center"/>
    </xf>
    <xf numFmtId="0" fontId="57" fillId="0" borderId="0" xfId="0" applyFont="1" applyAlignment="1">
      <alignment horizontal="center" vertical="center" wrapText="1"/>
    </xf>
    <xf numFmtId="0" fontId="53" fillId="0" borderId="46" xfId="0" applyFont="1" applyBorder="1" applyAlignment="1">
      <alignment horizontal="center" vertical="center"/>
    </xf>
    <xf numFmtId="0" fontId="53" fillId="0" borderId="47" xfId="0" applyFont="1" applyBorder="1" applyAlignment="1">
      <alignment horizontal="center" vertical="center"/>
    </xf>
    <xf numFmtId="0" fontId="42" fillId="0" borderId="0" xfId="0" applyFont="1" applyAlignment="1">
      <alignment horizontal="left" vertical="center" wrapText="1"/>
    </xf>
    <xf numFmtId="0" fontId="53" fillId="0" borderId="40" xfId="0" applyFont="1" applyBorder="1" applyAlignment="1">
      <alignment horizontal="center" vertical="center"/>
    </xf>
    <xf numFmtId="0" fontId="31" fillId="0" borderId="0" xfId="0" applyFont="1" applyAlignment="1">
      <alignment horizontal="center" vertical="center" wrapText="1"/>
    </xf>
    <xf numFmtId="0" fontId="118" fillId="0" borderId="0" xfId="0" applyFont="1" applyAlignment="1">
      <alignment horizontal="center" vertical="center" wrapText="1"/>
    </xf>
    <xf numFmtId="0" fontId="31" fillId="0" borderId="0" xfId="0" applyFont="1" applyAlignment="1">
      <alignment horizontal="left" vertical="top" wrapText="1"/>
    </xf>
    <xf numFmtId="0" fontId="63" fillId="0" borderId="21" xfId="0" applyFont="1" applyBorder="1" applyAlignment="1">
      <alignment horizontal="center" vertical="center"/>
    </xf>
    <xf numFmtId="0" fontId="63" fillId="0" borderId="22" xfId="0" applyFont="1" applyBorder="1" applyAlignment="1">
      <alignment horizontal="center" vertical="center"/>
    </xf>
    <xf numFmtId="0" fontId="53" fillId="11" borderId="35" xfId="0" applyFont="1" applyFill="1" applyBorder="1" applyAlignment="1">
      <alignment horizontal="center" vertical="center"/>
    </xf>
    <xf numFmtId="0" fontId="53" fillId="11" borderId="31" xfId="0" applyFont="1" applyFill="1" applyBorder="1" applyAlignment="1">
      <alignment horizontal="center" vertical="center"/>
    </xf>
    <xf numFmtId="0" fontId="51" fillId="11" borderId="0" xfId="0" applyFont="1" applyFill="1" applyAlignment="1">
      <alignment horizontal="left"/>
    </xf>
    <xf numFmtId="0" fontId="28" fillId="5" borderId="11" xfId="0" applyFont="1" applyFill="1" applyBorder="1" applyAlignment="1">
      <alignment horizontal="center" vertical="center" wrapText="1"/>
    </xf>
    <xf numFmtId="0" fontId="28" fillId="6" borderId="0" xfId="0" applyFont="1" applyFill="1" applyAlignment="1">
      <alignment horizontal="center" vertical="center" wrapText="1"/>
    </xf>
    <xf numFmtId="0" fontId="53" fillId="0" borderId="51" xfId="0" applyFont="1" applyBorder="1" applyAlignment="1">
      <alignment horizontal="center" vertical="center"/>
    </xf>
    <xf numFmtId="0" fontId="69" fillId="14" borderId="0" xfId="0" applyFont="1" applyFill="1" applyAlignment="1">
      <alignment horizontal="center"/>
    </xf>
    <xf numFmtId="0" fontId="54" fillId="11" borderId="0" xfId="0" applyFont="1" applyFill="1" applyAlignment="1">
      <alignment horizontal="center"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18" fillId="0" borderId="0" xfId="0" applyFont="1" applyAlignment="1">
      <alignment horizontal="center" vertical="center"/>
    </xf>
    <xf numFmtId="0" fontId="86" fillId="0" borderId="21" xfId="0" applyFont="1" applyBorder="1" applyAlignment="1">
      <alignment vertical="center" wrapText="1"/>
    </xf>
    <xf numFmtId="0" fontId="86" fillId="0" borderId="23" xfId="0" applyFont="1" applyBorder="1" applyAlignment="1">
      <alignment vertical="center" wrapText="1"/>
    </xf>
    <xf numFmtId="0" fontId="86" fillId="0" borderId="75" xfId="0" applyFont="1" applyBorder="1" applyAlignment="1">
      <alignment vertical="center" wrapText="1"/>
    </xf>
    <xf numFmtId="0" fontId="78" fillId="11" borderId="0" xfId="0" applyFont="1" applyFill="1" applyAlignment="1">
      <alignment horizontal="center" vertical="center" wrapText="1"/>
    </xf>
    <xf numFmtId="0" fontId="18" fillId="11" borderId="0" xfId="0" applyFont="1" applyFill="1" applyAlignment="1">
      <alignment horizontal="center" vertical="center"/>
    </xf>
    <xf numFmtId="0" fontId="11" fillId="0" borderId="0" xfId="0" applyFont="1" applyAlignment="1">
      <alignment horizontal="justify" vertical="center" wrapText="1"/>
    </xf>
    <xf numFmtId="0" fontId="0" fillId="0" borderId="0" xfId="0" applyAlignment="1">
      <alignment horizontal="center"/>
    </xf>
    <xf numFmtId="0" fontId="13" fillId="0" borderId="0" xfId="0" applyFont="1" applyAlignment="1">
      <alignment horizontal="left" vertical="center" wrapText="1"/>
    </xf>
    <xf numFmtId="0" fontId="78" fillId="11" borderId="0" xfId="0" applyFont="1" applyFill="1" applyAlignment="1">
      <alignment horizontal="center"/>
    </xf>
    <xf numFmtId="0" fontId="20" fillId="0" borderId="0" xfId="0" quotePrefix="1" applyFont="1" applyAlignment="1">
      <alignment horizontal="left" vertical="center" wrapText="1"/>
    </xf>
    <xf numFmtId="0" fontId="20" fillId="0" borderId="0" xfId="0" quotePrefix="1" applyFont="1" applyAlignment="1">
      <alignment horizontal="left" vertical="center"/>
    </xf>
    <xf numFmtId="0" fontId="18" fillId="11" borderId="0" xfId="0" applyFont="1" applyFill="1" applyAlignment="1">
      <alignment horizontal="center"/>
    </xf>
    <xf numFmtId="0" fontId="9" fillId="0" borderId="0" xfId="0" applyFont="1" applyAlignment="1">
      <alignment horizontal="left" vertical="center" wrapText="1"/>
    </xf>
    <xf numFmtId="0" fontId="9" fillId="0" borderId="0" xfId="0" applyFont="1" applyAlignment="1">
      <alignment horizontal="center" vertical="center"/>
    </xf>
    <xf numFmtId="0" fontId="13" fillId="0" borderId="0" xfId="0" applyFont="1" applyAlignment="1">
      <alignment horizontal="left" vertical="center"/>
    </xf>
    <xf numFmtId="0" fontId="112" fillId="0" borderId="0" xfId="0" applyFont="1" applyAlignment="1">
      <alignment horizontal="left" vertical="center" wrapText="1"/>
    </xf>
    <xf numFmtId="0" fontId="87" fillId="11" borderId="0" xfId="0" applyFont="1" applyFill="1" applyAlignment="1">
      <alignment horizontal="center" vertical="center" wrapText="1"/>
    </xf>
    <xf numFmtId="0" fontId="13" fillId="0" borderId="0" xfId="0" applyFont="1" applyAlignment="1">
      <alignment horizontal="left" vertical="top"/>
    </xf>
    <xf numFmtId="0" fontId="78" fillId="11" borderId="71" xfId="0" applyFont="1" applyFill="1" applyBorder="1" applyAlignment="1">
      <alignment horizontal="center"/>
    </xf>
    <xf numFmtId="0" fontId="78" fillId="11" borderId="74" xfId="0" applyFont="1" applyFill="1" applyBorder="1" applyAlignment="1">
      <alignment horizontal="center"/>
    </xf>
    <xf numFmtId="0" fontId="78" fillId="11" borderId="72" xfId="0" applyFont="1" applyFill="1" applyBorder="1" applyAlignment="1">
      <alignment horizontal="center"/>
    </xf>
    <xf numFmtId="0" fontId="78" fillId="11" borderId="0" xfId="0" applyFont="1" applyFill="1" applyAlignment="1">
      <alignment horizontal="center" vertical="center"/>
    </xf>
    <xf numFmtId="0" fontId="79" fillId="11" borderId="0" xfId="0" applyFont="1" applyFill="1" applyAlignment="1">
      <alignment horizontal="center" vertical="center" wrapText="1"/>
    </xf>
    <xf numFmtId="0" fontId="83" fillId="2" borderId="12" xfId="0" applyFont="1" applyFill="1" applyBorder="1" applyAlignment="1">
      <alignment horizontal="left" vertical="center" wrapText="1"/>
    </xf>
    <xf numFmtId="0" fontId="83" fillId="2" borderId="66" xfId="0" applyFont="1" applyFill="1" applyBorder="1" applyAlignment="1">
      <alignment horizontal="left" vertical="center" wrapText="1"/>
    </xf>
    <xf numFmtId="0" fontId="83" fillId="2" borderId="67" xfId="0" applyFont="1" applyFill="1" applyBorder="1" applyAlignment="1">
      <alignment horizontal="left" vertical="center" wrapText="1"/>
    </xf>
    <xf numFmtId="0" fontId="84" fillId="2" borderId="11" xfId="0" applyFont="1" applyFill="1" applyBorder="1" applyAlignment="1">
      <alignment horizontal="left" vertical="center" wrapText="1"/>
    </xf>
    <xf numFmtId="0" fontId="79" fillId="11" borderId="68" xfId="0" applyFont="1" applyFill="1" applyBorder="1" applyAlignment="1">
      <alignment horizontal="center" wrapText="1"/>
    </xf>
    <xf numFmtId="0" fontId="79" fillId="11" borderId="70" xfId="0" applyFont="1" applyFill="1" applyBorder="1" applyAlignment="1">
      <alignment horizontal="center" wrapText="1"/>
    </xf>
    <xf numFmtId="0" fontId="119" fillId="2" borderId="0" xfId="0" applyFont="1" applyFill="1" applyAlignment="1">
      <alignment horizontal="left" vertical="center" wrapText="1"/>
    </xf>
    <xf numFmtId="165" fontId="117" fillId="0" borderId="0" xfId="0" applyNumberFormat="1" applyFont="1" applyAlignment="1">
      <alignment horizontal="center" vertical="center" wrapText="1"/>
    </xf>
    <xf numFmtId="0" fontId="78" fillId="11" borderId="93" xfId="0" applyFont="1" applyFill="1" applyBorder="1" applyAlignment="1">
      <alignment horizontal="center" vertical="center"/>
    </xf>
    <xf numFmtId="0" fontId="78" fillId="11" borderId="92" xfId="0" applyFont="1" applyFill="1" applyBorder="1" applyAlignment="1">
      <alignment horizontal="center" vertical="center"/>
    </xf>
    <xf numFmtId="0" fontId="11" fillId="0" borderId="0" xfId="0" applyFont="1" applyAlignment="1">
      <alignment horizontal="left" vertical="top" wrapText="1"/>
    </xf>
    <xf numFmtId="0" fontId="11" fillId="0" borderId="95" xfId="0" applyFont="1" applyBorder="1" applyAlignment="1">
      <alignment horizontal="left" vertical="top" wrapText="1"/>
    </xf>
    <xf numFmtId="0" fontId="79" fillId="11" borderId="69" xfId="0" applyFont="1" applyFill="1" applyBorder="1" applyAlignment="1">
      <alignment horizontal="center" wrapText="1"/>
    </xf>
    <xf numFmtId="0" fontId="79" fillId="11" borderId="68" xfId="0" applyFont="1" applyFill="1" applyBorder="1" applyAlignment="1">
      <alignment horizontal="center"/>
    </xf>
    <xf numFmtId="0" fontId="79" fillId="11" borderId="69" xfId="0" applyFont="1" applyFill="1" applyBorder="1" applyAlignment="1">
      <alignment horizontal="center"/>
    </xf>
    <xf numFmtId="0" fontId="79" fillId="11" borderId="72" xfId="0" applyFont="1" applyFill="1" applyBorder="1" applyAlignment="1">
      <alignment horizontal="center" vertical="center"/>
    </xf>
    <xf numFmtId="0" fontId="79" fillId="11" borderId="73" xfId="0" applyFont="1" applyFill="1" applyBorder="1" applyAlignment="1">
      <alignment horizontal="center" vertical="center"/>
    </xf>
    <xf numFmtId="0" fontId="79" fillId="11" borderId="74" xfId="0" applyFont="1" applyFill="1" applyBorder="1" applyAlignment="1">
      <alignment horizontal="center" vertical="center"/>
    </xf>
    <xf numFmtId="0" fontId="79" fillId="11" borderId="0" xfId="0" applyFont="1" applyFill="1" applyAlignment="1">
      <alignment horizontal="center" vertical="center"/>
    </xf>
    <xf numFmtId="0" fontId="9" fillId="0" borderId="0" xfId="0" applyFont="1" applyAlignment="1">
      <alignment horizontal="left" vertical="center"/>
    </xf>
    <xf numFmtId="0" fontId="115" fillId="0" borderId="13" xfId="0" applyFont="1" applyBorder="1" applyAlignment="1">
      <alignment horizontal="left" vertical="center" wrapText="1"/>
    </xf>
    <xf numFmtId="0" fontId="115" fillId="0" borderId="0" xfId="0" applyFont="1" applyAlignment="1">
      <alignment horizontal="left" vertical="center" wrapText="1"/>
    </xf>
    <xf numFmtId="0" fontId="115" fillId="19" borderId="96" xfId="0" applyFont="1" applyFill="1" applyBorder="1" applyAlignment="1">
      <alignment horizontal="left" vertical="center" wrapText="1"/>
    </xf>
    <xf numFmtId="0" fontId="115" fillId="19" borderId="97" xfId="0" applyFont="1" applyFill="1" applyBorder="1" applyAlignment="1">
      <alignment horizontal="left" vertical="center" wrapText="1"/>
    </xf>
    <xf numFmtId="0" fontId="92" fillId="11" borderId="0" xfId="13" applyFont="1" applyFill="1" applyAlignment="1">
      <alignment horizontal="center" vertical="center" wrapText="1"/>
    </xf>
    <xf numFmtId="0" fontId="91" fillId="11" borderId="0" xfId="13" applyFont="1" applyFill="1" applyAlignment="1">
      <alignment horizontal="center" vertical="center" wrapText="1"/>
    </xf>
    <xf numFmtId="0" fontId="115" fillId="19" borderId="13" xfId="0" applyFont="1" applyFill="1" applyBorder="1" applyAlignment="1">
      <alignment horizontal="left" vertical="center" wrapText="1"/>
    </xf>
    <xf numFmtId="0" fontId="115" fillId="19" borderId="0" xfId="0" applyFont="1" applyFill="1" applyAlignment="1">
      <alignment horizontal="left" vertical="center" wrapText="1"/>
    </xf>
    <xf numFmtId="0" fontId="114" fillId="19" borderId="92" xfId="0" applyFont="1" applyFill="1" applyBorder="1" applyAlignment="1">
      <alignment horizontal="left" vertical="center" wrapText="1"/>
    </xf>
    <xf numFmtId="0" fontId="114" fillId="19" borderId="93" xfId="0" applyFont="1" applyFill="1" applyBorder="1" applyAlignment="1">
      <alignment horizontal="left" vertical="center" wrapText="1"/>
    </xf>
    <xf numFmtId="0" fontId="41" fillId="11" borderId="0" xfId="0" applyFont="1" applyFill="1" applyAlignment="1">
      <alignment horizontal="center" vertical="center" wrapText="1"/>
    </xf>
    <xf numFmtId="0" fontId="30" fillId="0" borderId="0" xfId="0" applyFont="1" applyAlignment="1">
      <alignment horizontal="left" wrapText="1"/>
    </xf>
    <xf numFmtId="0" fontId="30" fillId="0" borderId="0" xfId="0" applyFont="1" applyAlignment="1">
      <alignment horizontal="center"/>
    </xf>
    <xf numFmtId="0" fontId="28" fillId="0" borderId="0" xfId="0" applyFont="1" applyAlignment="1">
      <alignment horizontal="center" vertical="center" wrapText="1"/>
    </xf>
    <xf numFmtId="0" fontId="33" fillId="0" borderId="0" xfId="0" applyFont="1" applyAlignment="1">
      <alignment horizontal="center"/>
    </xf>
    <xf numFmtId="0" fontId="28" fillId="0" borderId="0" xfId="4" applyFont="1" applyFill="1" applyBorder="1" applyAlignment="1">
      <alignment horizontal="left" vertical="center"/>
    </xf>
    <xf numFmtId="0" fontId="28" fillId="0" borderId="0" xfId="4" applyFont="1" applyFill="1" applyBorder="1" applyAlignment="1">
      <alignment horizontal="center" vertical="center" wrapText="1"/>
    </xf>
    <xf numFmtId="9" fontId="31" fillId="0" borderId="0" xfId="0" applyNumberFormat="1" applyFont="1" applyAlignment="1">
      <alignment horizontal="center" vertical="center" wrapText="1"/>
    </xf>
    <xf numFmtId="0" fontId="53" fillId="11" borderId="0" xfId="0" applyFont="1" applyFill="1" applyAlignment="1">
      <alignment horizontal="center"/>
    </xf>
    <xf numFmtId="0" fontId="41" fillId="11" borderId="88" xfId="0" applyFont="1" applyFill="1" applyBorder="1" applyAlignment="1">
      <alignment horizontal="center"/>
    </xf>
    <xf numFmtId="0" fontId="41" fillId="11" borderId="89" xfId="0" applyFont="1" applyFill="1" applyBorder="1" applyAlignment="1">
      <alignment horizontal="center"/>
    </xf>
    <xf numFmtId="0" fontId="54" fillId="11" borderId="0" xfId="0" applyFont="1" applyFill="1" applyAlignment="1">
      <alignment horizontal="center"/>
    </xf>
    <xf numFmtId="169" fontId="28" fillId="0" borderId="80" xfId="0" applyNumberFormat="1" applyFont="1" applyBorder="1" applyAlignment="1">
      <alignment horizontal="center" vertical="center"/>
    </xf>
    <xf numFmtId="0" fontId="100" fillId="0" borderId="0" xfId="0" applyFont="1" applyAlignment="1">
      <alignment horizontal="center" vertical="center" wrapText="1"/>
    </xf>
    <xf numFmtId="3" fontId="103" fillId="11" borderId="0" xfId="0" applyNumberFormat="1" applyFont="1" applyFill="1" applyAlignment="1">
      <alignment horizontal="center" vertical="center"/>
    </xf>
    <xf numFmtId="3" fontId="101" fillId="17" borderId="0" xfId="0" applyNumberFormat="1" applyFont="1" applyFill="1" applyAlignment="1">
      <alignment horizontal="center" vertical="center"/>
    </xf>
    <xf numFmtId="0" fontId="31" fillId="0" borderId="0" xfId="0" applyFont="1" applyAlignment="1">
      <alignment horizontal="justify" vertical="center" wrapText="1"/>
    </xf>
    <xf numFmtId="169" fontId="99" fillId="0" borderId="0" xfId="0" quotePrefix="1" applyNumberFormat="1" applyFont="1" applyAlignment="1">
      <alignment horizontal="center" vertical="center"/>
    </xf>
    <xf numFmtId="0" fontId="28" fillId="0" borderId="77" xfId="0" applyFont="1" applyBorder="1" applyAlignment="1">
      <alignment horizontal="center" vertical="center"/>
    </xf>
    <xf numFmtId="169" fontId="28" fillId="0" borderId="81" xfId="0" applyNumberFormat="1" applyFont="1" applyBorder="1" applyAlignment="1">
      <alignment horizontal="center" vertical="center"/>
    </xf>
    <xf numFmtId="0" fontId="28" fillId="0" borderId="78" xfId="0" applyFont="1" applyBorder="1" applyAlignment="1">
      <alignment horizontal="center" vertical="center"/>
    </xf>
    <xf numFmtId="0" fontId="97" fillId="0" borderId="0" xfId="0" applyFont="1" applyAlignment="1">
      <alignment horizontal="center"/>
    </xf>
    <xf numFmtId="0" fontId="54" fillId="11" borderId="0" xfId="0" applyFont="1" applyFill="1" applyAlignment="1">
      <alignment horizontal="center" wrapText="1"/>
    </xf>
  </cellXfs>
  <cellStyles count="19">
    <cellStyle name="Comma 5" xfId="14" xr:uid="{B715A67C-265C-4ACE-9061-7E8CD9650319}"/>
    <cellStyle name="data" xfId="10" xr:uid="{2F3F1BAE-3EBD-4794-BBBC-5A28C09AB1B1}"/>
    <cellStyle name="ESG Addendum 2021" xfId="3" xr:uid="{DF378129-2DCC-4FAA-98C7-85385582943E}"/>
    <cellStyle name="Hiperlink" xfId="4" builtinId="8"/>
    <cellStyle name="Normal" xfId="0" builtinId="0"/>
    <cellStyle name="Normal 10" xfId="15" xr:uid="{ACB06C97-116E-4FE2-B7BF-F762A0C542AE}"/>
    <cellStyle name="Normal 13 2" xfId="17" xr:uid="{E5AB0F34-4A76-468D-874A-B3B15D6C08C5}"/>
    <cellStyle name="Normal 2" xfId="11" xr:uid="{3A4BC7D2-3716-4DE7-B71B-6191331205C4}"/>
    <cellStyle name="Normal 2 2 2" xfId="13" xr:uid="{817D77D6-B8A4-42B2-A0F9-1ED0234DD1FD}"/>
    <cellStyle name="Normal 2 3" xfId="8" xr:uid="{60414C51-51B3-489E-A751-72E6B5ED5E2F}"/>
    <cellStyle name="Normal 7" xfId="9" xr:uid="{65AA8246-3042-4DBC-AA32-0EC7C7C7C01F}"/>
    <cellStyle name="Porcentagem" xfId="2" builtinId="5"/>
    <cellStyle name="Porcentagem 2" xfId="18" xr:uid="{703536DC-348E-41F5-81A9-31D1FA772696}"/>
    <cellStyle name="Style 1" xfId="12" xr:uid="{3B5475D0-A3A5-4075-A572-39E75F7AD764}"/>
    <cellStyle name="T-Head Left align" xfId="5" xr:uid="{BBFC40D0-8D78-4404-A714-B39EC0A11017}"/>
    <cellStyle name="T-text" xfId="7" xr:uid="{5AEA6784-3C42-4CDA-B657-01AB83CFC407}"/>
    <cellStyle name="T-text Underline" xfId="6" xr:uid="{5729892B-09F6-4A4B-A5E0-24CA7A5E06BE}"/>
    <cellStyle name="Vírgula" xfId="1" builtinId="3"/>
    <cellStyle name="Vírgula 2 2" xfId="16" xr:uid="{7CB9E1DB-4262-443B-994A-A9E08A44F015}"/>
  </cellStyles>
  <dxfs count="0"/>
  <tableStyles count="0" defaultTableStyle="TableStyleMedium2" defaultPivotStyle="PivotStyleLight16"/>
  <colors>
    <mruColors>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r>
              <a:rPr lang="pt-BR"/>
              <a:t>Consumo de Energia dentro da Organização</a:t>
            </a:r>
          </a:p>
        </c:rich>
      </c:tx>
      <c:overlay val="0"/>
      <c:spPr>
        <a:noFill/>
        <a:ln>
          <a:noFill/>
        </a:ln>
        <a:effectLst/>
      </c:spPr>
      <c:txPr>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endParaRPr lang="pt-BR"/>
        </a:p>
      </c:txPr>
    </c:title>
    <c:autoTitleDeleted val="0"/>
    <c:plotArea>
      <c:layout>
        <c:manualLayout>
          <c:layoutTarget val="inner"/>
          <c:xMode val="edge"/>
          <c:yMode val="edge"/>
          <c:x val="8.2093331450977539E-2"/>
          <c:y val="0.12146750524109015"/>
          <c:w val="0.88031754127900008"/>
          <c:h val="0.74438831938460526"/>
        </c:manualLayout>
      </c:layout>
      <c:barChart>
        <c:barDir val="bar"/>
        <c:grouping val="clustered"/>
        <c:varyColors val="0"/>
        <c:ser>
          <c:idx val="0"/>
          <c:order val="0"/>
          <c:tx>
            <c:strRef>
              <c:f>'Dados Ambientais'!$B$27</c:f>
              <c:strCache>
                <c:ptCount val="1"/>
                <c:pt idx="0">
                  <c:v>2022</c:v>
                </c:pt>
              </c:strCache>
            </c:strRef>
          </c:tx>
          <c:spPr>
            <a:gradFill flip="none" rotWithShape="1">
              <a:gsLst>
                <a:gs pos="0">
                  <a:schemeClr val="accent1"/>
                </a:gs>
                <a:gs pos="75000">
                  <a:schemeClr val="accent1">
                    <a:lumMod val="60000"/>
                    <a:lumOff val="40000"/>
                  </a:schemeClr>
                </a:gs>
                <a:gs pos="51000">
                  <a:schemeClr val="accent1">
                    <a:alpha val="75000"/>
                  </a:schemeClr>
                </a:gs>
                <a:gs pos="100000">
                  <a:schemeClr val="accent1">
                    <a:lumMod val="20000"/>
                    <a:lumOff val="80000"/>
                    <a:alpha val="15000"/>
                  </a:schemeClr>
                </a:gs>
              </a:gsLst>
              <a:lin ang="10800000" scaled="1"/>
              <a:tileRect/>
            </a:gradFill>
            <a:ln>
              <a:noFill/>
            </a:ln>
            <a:effectLst/>
          </c:spPr>
          <c:invertIfNegative val="0"/>
          <c:cat>
            <c:multiLvlStrRef>
              <c:f>'Dados Ambientais'!$C$25:$K$26</c:f>
              <c:multiLvlStrCache>
                <c:ptCount val="9"/>
                <c:lvl>
                  <c:pt idx="0">
                    <c:v>Renovável</c:v>
                  </c:pt>
                  <c:pt idx="1">
                    <c:v>Não renovável</c:v>
                  </c:pt>
                  <c:pt idx="2">
                    <c:v>Total</c:v>
                  </c:pt>
                  <c:pt idx="3">
                    <c:v>Renovável</c:v>
                  </c:pt>
                  <c:pt idx="4">
                    <c:v>Não renovável</c:v>
                  </c:pt>
                  <c:pt idx="5">
                    <c:v>Total</c:v>
                  </c:pt>
                  <c:pt idx="6">
                    <c:v>Renovável</c:v>
                  </c:pt>
                  <c:pt idx="7">
                    <c:v>Não renovável</c:v>
                  </c:pt>
                  <c:pt idx="8">
                    <c:v>Total</c:v>
                  </c:pt>
                </c:lvl>
                <c:lvl>
                  <c:pt idx="0">
                    <c:v>Mineração</c:v>
                  </c:pt>
                  <c:pt idx="3">
                    <c:v>Metalurgia </c:v>
                  </c:pt>
                  <c:pt idx="6">
                    <c:v>Corporativos</c:v>
                  </c:pt>
                </c:lvl>
              </c:multiLvlStrCache>
            </c:multiLvlStrRef>
          </c:cat>
          <c:val>
            <c:numRef>
              <c:f>'Dados Ambientais'!$C$27:$K$27</c:f>
              <c:numCache>
                <c:formatCode>_(* #,##0.00_);_(* \(#,##0.00\);_(* "-"??_);_(@_)</c:formatCode>
                <c:ptCount val="9"/>
                <c:pt idx="0">
                  <c:v>3284796.4279251904</c:v>
                </c:pt>
                <c:pt idx="1">
                  <c:v>695322.62459233741</c:v>
                </c:pt>
                <c:pt idx="2">
                  <c:v>3980119.0525175277</c:v>
                </c:pt>
                <c:pt idx="3">
                  <c:v>10350311.783936802</c:v>
                </c:pt>
                <c:pt idx="4">
                  <c:v>1974039.9976080039</c:v>
                </c:pt>
                <c:pt idx="5">
                  <c:v>12324351.781544806</c:v>
                </c:pt>
                <c:pt idx="6">
                  <c:v>805.59161014000051</c:v>
                </c:pt>
                <c:pt idx="7">
                  <c:v>26310.570066032931</c:v>
                </c:pt>
                <c:pt idx="8">
                  <c:v>27116.161676172931</c:v>
                </c:pt>
              </c:numCache>
            </c:numRef>
          </c:val>
          <c:extLst>
            <c:ext xmlns:c16="http://schemas.microsoft.com/office/drawing/2014/chart" uri="{C3380CC4-5D6E-409C-BE32-E72D297353CC}">
              <c16:uniqueId val="{00000000-08EC-424D-AC01-7BA105A634FC}"/>
            </c:ext>
          </c:extLst>
        </c:ser>
        <c:ser>
          <c:idx val="1"/>
          <c:order val="1"/>
          <c:tx>
            <c:strRef>
              <c:f>'Dados Ambientais'!$B$28</c:f>
              <c:strCache>
                <c:ptCount val="1"/>
                <c:pt idx="0">
                  <c:v>2023</c:v>
                </c:pt>
              </c:strCache>
            </c:strRef>
          </c:tx>
          <c:spPr>
            <a:gradFill flip="none" rotWithShape="1">
              <a:gsLst>
                <a:gs pos="0">
                  <a:schemeClr val="accent2"/>
                </a:gs>
                <a:gs pos="75000">
                  <a:schemeClr val="accent2">
                    <a:lumMod val="60000"/>
                    <a:lumOff val="40000"/>
                  </a:schemeClr>
                </a:gs>
                <a:gs pos="51000">
                  <a:schemeClr val="accent2">
                    <a:alpha val="75000"/>
                  </a:schemeClr>
                </a:gs>
                <a:gs pos="100000">
                  <a:schemeClr val="accent2">
                    <a:lumMod val="20000"/>
                    <a:lumOff val="80000"/>
                    <a:alpha val="15000"/>
                  </a:schemeClr>
                </a:gs>
              </a:gsLst>
              <a:lin ang="10800000" scaled="1"/>
              <a:tileRect/>
            </a:gradFill>
            <a:ln>
              <a:noFill/>
            </a:ln>
            <a:effectLst/>
          </c:spPr>
          <c:invertIfNegative val="0"/>
          <c:cat>
            <c:multiLvlStrRef>
              <c:f>'Dados Ambientais'!$C$25:$K$26</c:f>
              <c:multiLvlStrCache>
                <c:ptCount val="9"/>
                <c:lvl>
                  <c:pt idx="0">
                    <c:v>Renovável</c:v>
                  </c:pt>
                  <c:pt idx="1">
                    <c:v>Não renovável</c:v>
                  </c:pt>
                  <c:pt idx="2">
                    <c:v>Total</c:v>
                  </c:pt>
                  <c:pt idx="3">
                    <c:v>Renovável</c:v>
                  </c:pt>
                  <c:pt idx="4">
                    <c:v>Não renovável</c:v>
                  </c:pt>
                  <c:pt idx="5">
                    <c:v>Total</c:v>
                  </c:pt>
                  <c:pt idx="6">
                    <c:v>Renovável</c:v>
                  </c:pt>
                  <c:pt idx="7">
                    <c:v>Não renovável</c:v>
                  </c:pt>
                  <c:pt idx="8">
                    <c:v>Total</c:v>
                  </c:pt>
                </c:lvl>
                <c:lvl>
                  <c:pt idx="0">
                    <c:v>Mineração</c:v>
                  </c:pt>
                  <c:pt idx="3">
                    <c:v>Metalurgia </c:v>
                  </c:pt>
                  <c:pt idx="6">
                    <c:v>Corporativos</c:v>
                  </c:pt>
                </c:lvl>
              </c:multiLvlStrCache>
            </c:multiLvlStrRef>
          </c:cat>
          <c:val>
            <c:numRef>
              <c:f>'Dados Ambientais'!$C$28:$K$28</c:f>
              <c:numCache>
                <c:formatCode>_(* #,##0.00_);_(* \(#,##0.00\);_(* "-"??_);_(@_)</c:formatCode>
                <c:ptCount val="9"/>
                <c:pt idx="0">
                  <c:v>3066344.2169094235</c:v>
                </c:pt>
                <c:pt idx="1">
                  <c:v>1571467.6235211275</c:v>
                </c:pt>
                <c:pt idx="2">
                  <c:v>4637811.8404305512</c:v>
                </c:pt>
                <c:pt idx="3">
                  <c:v>10111832.208390795</c:v>
                </c:pt>
                <c:pt idx="4">
                  <c:v>1804692.4573104265</c:v>
                </c:pt>
                <c:pt idx="5">
                  <c:v>11916524.665701222</c:v>
                </c:pt>
                <c:pt idx="6">
                  <c:v>1527.3320797999997</c:v>
                </c:pt>
                <c:pt idx="7">
                  <c:v>56271.497471033348</c:v>
                </c:pt>
                <c:pt idx="8">
                  <c:v>57798.829550833347</c:v>
                </c:pt>
              </c:numCache>
            </c:numRef>
          </c:val>
          <c:extLst>
            <c:ext xmlns:c16="http://schemas.microsoft.com/office/drawing/2014/chart" uri="{C3380CC4-5D6E-409C-BE32-E72D297353CC}">
              <c16:uniqueId val="{00000001-08EC-424D-AC01-7BA105A634FC}"/>
            </c:ext>
          </c:extLst>
        </c:ser>
        <c:ser>
          <c:idx val="2"/>
          <c:order val="2"/>
          <c:tx>
            <c:strRef>
              <c:f>'Dados Ambientais'!$B$29</c:f>
              <c:strCache>
                <c:ptCount val="1"/>
                <c:pt idx="0">
                  <c:v>Nota:</c:v>
                </c:pt>
              </c:strCache>
            </c:strRef>
          </c:tx>
          <c:spPr>
            <a:gradFill flip="none" rotWithShape="1">
              <a:gsLst>
                <a:gs pos="0">
                  <a:schemeClr val="accent3"/>
                </a:gs>
                <a:gs pos="75000">
                  <a:schemeClr val="accent3">
                    <a:lumMod val="60000"/>
                    <a:lumOff val="40000"/>
                  </a:schemeClr>
                </a:gs>
                <a:gs pos="51000">
                  <a:schemeClr val="accent3">
                    <a:alpha val="75000"/>
                  </a:schemeClr>
                </a:gs>
                <a:gs pos="100000">
                  <a:schemeClr val="accent3">
                    <a:lumMod val="20000"/>
                    <a:lumOff val="80000"/>
                    <a:alpha val="15000"/>
                  </a:schemeClr>
                </a:gs>
              </a:gsLst>
              <a:lin ang="10800000" scaled="1"/>
              <a:tileRect/>
            </a:gradFill>
            <a:ln>
              <a:noFill/>
            </a:ln>
            <a:effectLst/>
          </c:spPr>
          <c:invertIfNegative val="0"/>
          <c:cat>
            <c:multiLvlStrRef>
              <c:f>'Dados Ambientais'!$C$25:$K$26</c:f>
              <c:multiLvlStrCache>
                <c:ptCount val="9"/>
                <c:lvl>
                  <c:pt idx="0">
                    <c:v>Renovável</c:v>
                  </c:pt>
                  <c:pt idx="1">
                    <c:v>Não renovável</c:v>
                  </c:pt>
                  <c:pt idx="2">
                    <c:v>Total</c:v>
                  </c:pt>
                  <c:pt idx="3">
                    <c:v>Renovável</c:v>
                  </c:pt>
                  <c:pt idx="4">
                    <c:v>Não renovável</c:v>
                  </c:pt>
                  <c:pt idx="5">
                    <c:v>Total</c:v>
                  </c:pt>
                  <c:pt idx="6">
                    <c:v>Renovável</c:v>
                  </c:pt>
                  <c:pt idx="7">
                    <c:v>Não renovável</c:v>
                  </c:pt>
                  <c:pt idx="8">
                    <c:v>Total</c:v>
                  </c:pt>
                </c:lvl>
                <c:lvl>
                  <c:pt idx="0">
                    <c:v>Mineração</c:v>
                  </c:pt>
                  <c:pt idx="3">
                    <c:v>Metalurgia </c:v>
                  </c:pt>
                  <c:pt idx="6">
                    <c:v>Corporativos</c:v>
                  </c:pt>
                </c:lvl>
              </c:multiLvlStrCache>
            </c:multiLvlStrRef>
          </c:cat>
          <c:val>
            <c:numRef>
              <c:f>'Dados Ambientais'!$C$29:$K$29</c:f>
            </c:numRef>
          </c:val>
          <c:extLst>
            <c:ext xmlns:c16="http://schemas.microsoft.com/office/drawing/2014/chart" uri="{C3380CC4-5D6E-409C-BE32-E72D297353CC}">
              <c16:uniqueId val="{00000002-08EC-424D-AC01-7BA105A634FC}"/>
            </c:ext>
          </c:extLst>
        </c:ser>
        <c:ser>
          <c:idx val="3"/>
          <c:order val="3"/>
          <c:tx>
            <c:strRef>
              <c:f>'Dados Ambientais'!$B$31</c:f>
              <c:strCache>
                <c:ptCount val="1"/>
                <c:pt idx="0">
                  <c:v>2025</c:v>
                </c:pt>
              </c:strCache>
            </c:strRef>
          </c:tx>
          <c:spPr>
            <a:solidFill>
              <a:schemeClr val="tx1">
                <a:lumMod val="65000"/>
                <a:lumOff val="35000"/>
              </a:schemeClr>
            </a:solidFill>
            <a:ln>
              <a:noFill/>
            </a:ln>
            <a:effectLst/>
          </c:spPr>
          <c:invertIfNegative val="0"/>
          <c:cat>
            <c:multiLvlStrRef>
              <c:f>'Dados Ambientais'!$C$25:$K$26</c:f>
              <c:multiLvlStrCache>
                <c:ptCount val="9"/>
                <c:lvl>
                  <c:pt idx="0">
                    <c:v>Renovável</c:v>
                  </c:pt>
                  <c:pt idx="1">
                    <c:v>Não renovável</c:v>
                  </c:pt>
                  <c:pt idx="2">
                    <c:v>Total</c:v>
                  </c:pt>
                  <c:pt idx="3">
                    <c:v>Renovável</c:v>
                  </c:pt>
                  <c:pt idx="4">
                    <c:v>Não renovável</c:v>
                  </c:pt>
                  <c:pt idx="5">
                    <c:v>Total</c:v>
                  </c:pt>
                  <c:pt idx="6">
                    <c:v>Renovável</c:v>
                  </c:pt>
                  <c:pt idx="7">
                    <c:v>Não renovável</c:v>
                  </c:pt>
                  <c:pt idx="8">
                    <c:v>Total</c:v>
                  </c:pt>
                </c:lvl>
                <c:lvl>
                  <c:pt idx="0">
                    <c:v>Mineração</c:v>
                  </c:pt>
                  <c:pt idx="3">
                    <c:v>Metalurgia </c:v>
                  </c:pt>
                  <c:pt idx="6">
                    <c:v>Corporativos</c:v>
                  </c:pt>
                </c:lvl>
              </c:multiLvlStrCache>
            </c:multiLvlStrRef>
          </c:cat>
          <c:val>
            <c:numRef>
              <c:f>'Dados Ambientais'!$C$31:$K$31</c:f>
              <c:numCache>
                <c:formatCode>_(* #,##0.00_);_(* \(#,##0.00\);_(* "-"??_);_(@_)</c:formatCode>
                <c:ptCount val="9"/>
                <c:pt idx="0">
                  <c:v>3682212.75</c:v>
                </c:pt>
                <c:pt idx="1">
                  <c:v>750329.13</c:v>
                </c:pt>
                <c:pt idx="2">
                  <c:v>4432541.88</c:v>
                </c:pt>
                <c:pt idx="3">
                  <c:v>12506308.560000001</c:v>
                </c:pt>
                <c:pt idx="4">
                  <c:v>1096354.3799999999</c:v>
                </c:pt>
                <c:pt idx="5">
                  <c:v>13602662.940000001</c:v>
                </c:pt>
                <c:pt idx="6">
                  <c:v>15765.11</c:v>
                </c:pt>
                <c:pt idx="7">
                  <c:v>33284.18</c:v>
                </c:pt>
                <c:pt idx="8">
                  <c:v>49049.29</c:v>
                </c:pt>
              </c:numCache>
            </c:numRef>
          </c:val>
          <c:extLst>
            <c:ext xmlns:c16="http://schemas.microsoft.com/office/drawing/2014/chart" uri="{C3380CC4-5D6E-409C-BE32-E72D297353CC}">
              <c16:uniqueId val="{00000003-08EC-424D-AC01-7BA105A634FC}"/>
            </c:ext>
          </c:extLst>
        </c:ser>
        <c:dLbls>
          <c:showLegendKey val="0"/>
          <c:showVal val="0"/>
          <c:showCatName val="0"/>
          <c:showSerName val="0"/>
          <c:showPercent val="0"/>
          <c:showBubbleSize val="0"/>
        </c:dLbls>
        <c:gapWidth val="300"/>
        <c:overlap val="-50"/>
        <c:axId val="1616432192"/>
        <c:axId val="1616435072"/>
      </c:barChart>
      <c:catAx>
        <c:axId val="1616432192"/>
        <c:scaling>
          <c:orientation val="minMax"/>
        </c:scaling>
        <c:delete val="0"/>
        <c:axPos val="l"/>
        <c:numFmt formatCode="General" sourceLinked="1"/>
        <c:majorTickMark val="none"/>
        <c:minorTickMark val="none"/>
        <c:tickLblPos val="nextTo"/>
        <c:spPr>
          <a:noFill/>
          <a:ln w="19050" cap="flat" cmpd="sng" algn="ctr">
            <a:solidFill>
              <a:schemeClr val="tx1">
                <a:lumMod val="15000"/>
                <a:lumOff val="85000"/>
              </a:schemeClr>
            </a:solidFill>
            <a:round/>
            <a:headEnd type="none" w="sm" len="sm"/>
            <a:tailEnd type="none" w="sm" len="sm"/>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BR"/>
          </a:p>
        </c:txPr>
        <c:crossAx val="1616435072"/>
        <c:crosses val="autoZero"/>
        <c:auto val="1"/>
        <c:lblAlgn val="ctr"/>
        <c:lblOffset val="100"/>
        <c:noMultiLvlLbl val="0"/>
      </c:catAx>
      <c:valAx>
        <c:axId val="1616435072"/>
        <c:scaling>
          <c:orientation val="minMax"/>
        </c:scaling>
        <c:delete val="0"/>
        <c:axPos val="b"/>
        <c:majorGridlines>
          <c:spPr>
            <a:ln w="9525" cap="flat" cmpd="sng" algn="ctr">
              <a:gradFill>
                <a:gsLst>
                  <a:gs pos="99000">
                    <a:schemeClr val="tx1">
                      <a:lumMod val="25000"/>
                      <a:lumOff val="75000"/>
                    </a:schemeClr>
                  </a:gs>
                  <a:gs pos="0">
                    <a:schemeClr val="tx1">
                      <a:lumMod val="15000"/>
                      <a:lumOff val="85000"/>
                    </a:schemeClr>
                  </a:gs>
                </a:gsLst>
                <a:lin ang="5400000" scaled="0"/>
              </a:gradFill>
              <a:round/>
            </a:ln>
            <a:effectLst/>
          </c:spPr>
        </c:majorGridlines>
        <c:numFmt formatCode="_(* #,##0.00_);_(* \(#,##0.00\);_(* &quot;-&quot;??_);_(@_)" sourceLinked="1"/>
        <c:majorTickMark val="cross"/>
        <c:minorTickMark val="none"/>
        <c:tickLblPos val="low"/>
        <c:spPr>
          <a:solidFill>
            <a:schemeClr val="bg1"/>
          </a:solidFill>
          <a:ln>
            <a:solidFill>
              <a:schemeClr val="accent1"/>
            </a:solidFill>
          </a:ln>
          <a:effectLst/>
        </c:spPr>
        <c:txPr>
          <a:bodyPr rot="0" spcFirstLastPara="1" vertOverflow="ellipsis" wrap="square" anchor="t"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616432192"/>
        <c:crosses val="autoZero"/>
        <c:crossBetween val="between"/>
      </c:valAx>
      <c:spPr>
        <a:noFill/>
        <a:ln>
          <a:noFill/>
        </a:ln>
        <a:effectLst/>
      </c:spPr>
    </c:plotArea>
    <c:legend>
      <c:legendPos val="b"/>
      <c:layout>
        <c:manualLayout>
          <c:xMode val="edge"/>
          <c:yMode val="edge"/>
          <c:x val="0.43191845452516825"/>
          <c:y val="0.14098482972647286"/>
          <c:w val="9.9574013425312982E-2"/>
          <c:h val="7.5522150640260882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a:t>Resíduos</a:t>
            </a:r>
            <a:r>
              <a:rPr lang="pt-BR" baseline="0"/>
              <a:t> Minero-Metalurgico </a:t>
            </a:r>
            <a:endParaRPr lang="pt-B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bar"/>
        <c:grouping val="clustered"/>
        <c:varyColors val="0"/>
        <c:ser>
          <c:idx val="0"/>
          <c:order val="0"/>
          <c:tx>
            <c:strRef>
              <c:f>'Dados Ambientais'!$J$416</c:f>
              <c:strCache>
                <c:ptCount val="1"/>
                <c:pt idx="0">
                  <c:v>Quantidade de resíduos mínero-metalúrgicos perigosos (Estéril)</c:v>
                </c:pt>
              </c:strCache>
            </c:strRef>
          </c:tx>
          <c:spPr>
            <a:solidFill>
              <a:schemeClr val="bg2">
                <a:lumMod val="25000"/>
              </a:schemeClr>
            </a:solidFill>
            <a:ln>
              <a:noFill/>
            </a:ln>
            <a:effectLst/>
          </c:spPr>
          <c:invertIfNegative val="0"/>
          <c:cat>
            <c:strRef>
              <c:f>'Dados Ambientais'!$K$415:$L$415</c:f>
              <c:strCache>
                <c:ptCount val="2"/>
                <c:pt idx="0">
                  <c:v>Metalurgia</c:v>
                </c:pt>
                <c:pt idx="1">
                  <c:v>Mineração</c:v>
                </c:pt>
              </c:strCache>
            </c:strRef>
          </c:cat>
          <c:val>
            <c:numRef>
              <c:f>'Dados Ambientais'!$K$416:$L$416</c:f>
              <c:numCache>
                <c:formatCode>General</c:formatCode>
                <c:ptCount val="2"/>
                <c:pt idx="0">
                  <c:v>0</c:v>
                </c:pt>
                <c:pt idx="1">
                  <c:v>8993856</c:v>
                </c:pt>
              </c:numCache>
            </c:numRef>
          </c:val>
          <c:extLst>
            <c:ext xmlns:c16="http://schemas.microsoft.com/office/drawing/2014/chart" uri="{C3380CC4-5D6E-409C-BE32-E72D297353CC}">
              <c16:uniqueId val="{00000000-6FFE-464D-9676-D5B2EA9038B4}"/>
            </c:ext>
          </c:extLst>
        </c:ser>
        <c:ser>
          <c:idx val="1"/>
          <c:order val="1"/>
          <c:tx>
            <c:strRef>
              <c:f>'Dados Ambientais'!$J$417</c:f>
              <c:strCache>
                <c:ptCount val="1"/>
                <c:pt idx="0">
                  <c:v>Quantidade de resíduos mínero-metalúrgicos perigosos (Rejeito)</c:v>
                </c:pt>
              </c:strCache>
            </c:strRef>
          </c:tx>
          <c:spPr>
            <a:solidFill>
              <a:schemeClr val="accent2"/>
            </a:solidFill>
            <a:ln>
              <a:noFill/>
            </a:ln>
            <a:effectLst/>
          </c:spPr>
          <c:invertIfNegative val="0"/>
          <c:cat>
            <c:strRef>
              <c:f>'Dados Ambientais'!$K$415:$L$415</c:f>
              <c:strCache>
                <c:ptCount val="2"/>
                <c:pt idx="0">
                  <c:v>Metalurgia</c:v>
                </c:pt>
                <c:pt idx="1">
                  <c:v>Mineração</c:v>
                </c:pt>
              </c:strCache>
            </c:strRef>
          </c:cat>
          <c:val>
            <c:numRef>
              <c:f>'Dados Ambientais'!$K$417:$L$417</c:f>
              <c:numCache>
                <c:formatCode>General</c:formatCode>
                <c:ptCount val="2"/>
                <c:pt idx="0">
                  <c:v>620047.03799999994</c:v>
                </c:pt>
                <c:pt idx="1">
                  <c:v>10768120.243999999</c:v>
                </c:pt>
              </c:numCache>
            </c:numRef>
          </c:val>
          <c:extLst>
            <c:ext xmlns:c16="http://schemas.microsoft.com/office/drawing/2014/chart" uri="{C3380CC4-5D6E-409C-BE32-E72D297353CC}">
              <c16:uniqueId val="{00000001-6FFE-464D-9676-D5B2EA9038B4}"/>
            </c:ext>
          </c:extLst>
        </c:ser>
        <c:ser>
          <c:idx val="2"/>
          <c:order val="2"/>
          <c:tx>
            <c:strRef>
              <c:f>'Dados Ambientais'!$J$418</c:f>
              <c:strCache>
                <c:ptCount val="1"/>
                <c:pt idx="0">
                  <c:v>Quantidade de resíduos mínero-metalúrgicos não perigosos (Estéril)</c:v>
                </c:pt>
              </c:strCache>
            </c:strRef>
          </c:tx>
          <c:spPr>
            <a:solidFill>
              <a:schemeClr val="tx1">
                <a:lumMod val="50000"/>
                <a:lumOff val="50000"/>
              </a:schemeClr>
            </a:solidFill>
            <a:ln>
              <a:noFill/>
            </a:ln>
            <a:effectLst/>
          </c:spPr>
          <c:invertIfNegative val="0"/>
          <c:cat>
            <c:strRef>
              <c:f>'Dados Ambientais'!$K$415:$L$415</c:f>
              <c:strCache>
                <c:ptCount val="2"/>
                <c:pt idx="0">
                  <c:v>Metalurgia</c:v>
                </c:pt>
                <c:pt idx="1">
                  <c:v>Mineração</c:v>
                </c:pt>
              </c:strCache>
            </c:strRef>
          </c:cat>
          <c:val>
            <c:numRef>
              <c:f>'Dados Ambientais'!$K$418:$L$418</c:f>
              <c:numCache>
                <c:formatCode>General</c:formatCode>
                <c:ptCount val="2"/>
                <c:pt idx="0">
                  <c:v>0</c:v>
                </c:pt>
                <c:pt idx="1">
                  <c:v>1140350</c:v>
                </c:pt>
              </c:numCache>
            </c:numRef>
          </c:val>
          <c:extLst>
            <c:ext xmlns:c16="http://schemas.microsoft.com/office/drawing/2014/chart" uri="{C3380CC4-5D6E-409C-BE32-E72D297353CC}">
              <c16:uniqueId val="{00000002-6FFE-464D-9676-D5B2EA9038B4}"/>
            </c:ext>
          </c:extLst>
        </c:ser>
        <c:ser>
          <c:idx val="3"/>
          <c:order val="3"/>
          <c:tx>
            <c:strRef>
              <c:f>'Dados Ambientais'!$J$419</c:f>
              <c:strCache>
                <c:ptCount val="1"/>
                <c:pt idx="0">
                  <c:v>Quantidade de resíduos mínero-metalúrgicos não perigosos (Rejeito)</c:v>
                </c:pt>
              </c:strCache>
            </c:strRef>
          </c:tx>
          <c:spPr>
            <a:solidFill>
              <a:schemeClr val="accent2">
                <a:lumMod val="60000"/>
                <a:lumOff val="40000"/>
              </a:schemeClr>
            </a:solidFill>
            <a:ln>
              <a:noFill/>
            </a:ln>
            <a:effectLst/>
          </c:spPr>
          <c:invertIfNegative val="0"/>
          <c:cat>
            <c:strRef>
              <c:f>'Dados Ambientais'!$K$415:$L$415</c:f>
              <c:strCache>
                <c:ptCount val="2"/>
                <c:pt idx="0">
                  <c:v>Metalurgia</c:v>
                </c:pt>
                <c:pt idx="1">
                  <c:v>Mineração</c:v>
                </c:pt>
              </c:strCache>
            </c:strRef>
          </c:cat>
          <c:val>
            <c:numRef>
              <c:f>'Dados Ambientais'!$K$419:$L$419</c:f>
              <c:numCache>
                <c:formatCode>General</c:formatCode>
                <c:ptCount val="2"/>
                <c:pt idx="0">
                  <c:v>0</c:v>
                </c:pt>
                <c:pt idx="1">
                  <c:v>1423678.29</c:v>
                </c:pt>
              </c:numCache>
            </c:numRef>
          </c:val>
          <c:extLst>
            <c:ext xmlns:c16="http://schemas.microsoft.com/office/drawing/2014/chart" uri="{C3380CC4-5D6E-409C-BE32-E72D297353CC}">
              <c16:uniqueId val="{00000003-6FFE-464D-9676-D5B2EA9038B4}"/>
            </c:ext>
          </c:extLst>
        </c:ser>
        <c:dLbls>
          <c:showLegendKey val="0"/>
          <c:showVal val="0"/>
          <c:showCatName val="0"/>
          <c:showSerName val="0"/>
          <c:showPercent val="0"/>
          <c:showBubbleSize val="0"/>
        </c:dLbls>
        <c:gapWidth val="182"/>
        <c:axId val="874921104"/>
        <c:axId val="874917264"/>
      </c:barChart>
      <c:catAx>
        <c:axId val="8749211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pt-BR"/>
          </a:p>
        </c:txPr>
        <c:crossAx val="874917264"/>
        <c:crosses val="autoZero"/>
        <c:auto val="1"/>
        <c:lblAlgn val="ctr"/>
        <c:lblOffset val="100"/>
        <c:noMultiLvlLbl val="0"/>
      </c:catAx>
      <c:valAx>
        <c:axId val="87491726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8749211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pt-BR" sz="2400" b="1"/>
              <a:t>Distribuição</a:t>
            </a:r>
            <a:r>
              <a:rPr lang="pt-BR" sz="2400" b="1" baseline="0"/>
              <a:t> Escopo 3 - Unidades </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5A93-47BA-AECE-B7B677F464C0}"/>
              </c:ext>
            </c:extLst>
          </c:dPt>
          <c:dPt>
            <c:idx val="1"/>
            <c:bubble3D val="0"/>
            <c:spPr>
              <a:solidFill>
                <a:schemeClr val="tx1">
                  <a:lumMod val="65000"/>
                  <a:lumOff val="35000"/>
                </a:schemeClr>
              </a:solidFill>
              <a:ln w="19050">
                <a:solidFill>
                  <a:schemeClr val="lt1"/>
                </a:solidFill>
              </a:ln>
              <a:effectLst/>
            </c:spPr>
            <c:extLst>
              <c:ext xmlns:c16="http://schemas.microsoft.com/office/drawing/2014/chart" uri="{C3380CC4-5D6E-409C-BE32-E72D297353CC}">
                <c16:uniqueId val="{00000002-5A93-47BA-AECE-B7B677F464C0}"/>
              </c:ext>
            </c:extLst>
          </c:dPt>
          <c:dPt>
            <c:idx val="2"/>
            <c:bubble3D val="0"/>
            <c:spPr>
              <a:solidFill>
                <a:srgbClr val="FFCC66"/>
              </a:solidFill>
              <a:ln w="19050">
                <a:solidFill>
                  <a:schemeClr val="lt1"/>
                </a:solidFill>
              </a:ln>
              <a:effectLst/>
            </c:spPr>
            <c:extLst>
              <c:ext xmlns:c16="http://schemas.microsoft.com/office/drawing/2014/chart" uri="{C3380CC4-5D6E-409C-BE32-E72D297353CC}">
                <c16:uniqueId val="{00000003-5A93-47BA-AECE-B7B677F464C0}"/>
              </c:ext>
            </c:extLst>
          </c:dPt>
          <c:dPt>
            <c:idx val="3"/>
            <c:bubble3D val="0"/>
            <c:spPr>
              <a:solidFill>
                <a:srgbClr val="FFFF00"/>
              </a:solidFill>
              <a:ln w="19050">
                <a:solidFill>
                  <a:schemeClr val="lt1"/>
                </a:solidFill>
              </a:ln>
              <a:effectLst/>
            </c:spPr>
            <c:extLst>
              <c:ext xmlns:c16="http://schemas.microsoft.com/office/drawing/2014/chart" uri="{C3380CC4-5D6E-409C-BE32-E72D297353CC}">
                <c16:uniqueId val="{00000004-5A93-47BA-AECE-B7B677F464C0}"/>
              </c:ext>
            </c:extLst>
          </c:dPt>
          <c:dPt>
            <c:idx val="4"/>
            <c:bubble3D val="0"/>
            <c:spPr>
              <a:solidFill>
                <a:schemeClr val="accent2">
                  <a:lumMod val="20000"/>
                  <a:lumOff val="80000"/>
                </a:schemeClr>
              </a:solidFill>
              <a:ln w="19050">
                <a:solidFill>
                  <a:schemeClr val="lt1"/>
                </a:solidFill>
              </a:ln>
              <a:effectLst/>
            </c:spPr>
            <c:extLst>
              <c:ext xmlns:c16="http://schemas.microsoft.com/office/drawing/2014/chart" uri="{C3380CC4-5D6E-409C-BE32-E72D297353CC}">
                <c16:uniqueId val="{00000005-5A93-47BA-AECE-B7B677F464C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8A2F-4867-9FEE-850137ADF947}"/>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8A2F-4867-9FEE-850137ADF947}"/>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8A2F-4867-9FEE-850137ADF947}"/>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8A2F-4867-9FEE-850137ADF947}"/>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8A2F-4867-9FEE-850137ADF947}"/>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8A2F-4867-9FEE-850137ADF947}"/>
              </c:ext>
            </c:extLst>
          </c:dPt>
          <c:cat>
            <c:strRef>
              <c:f>'Dados Ambientais'!$L$240:$L$250</c:f>
              <c:strCache>
                <c:ptCount val="11"/>
                <c:pt idx="0">
                  <c:v>CAJAMARQUILLA</c:v>
                </c:pt>
                <c:pt idx="1">
                  <c:v>TRÊS MARIAS </c:v>
                </c:pt>
                <c:pt idx="2">
                  <c:v>JUIZ DE FORA </c:v>
                </c:pt>
                <c:pt idx="3">
                  <c:v>ARIPUANÃ</c:v>
                </c:pt>
                <c:pt idx="4">
                  <c:v>VAZANTE </c:v>
                </c:pt>
                <c:pt idx="5">
                  <c:v>MORRO AGUDO</c:v>
                </c:pt>
                <c:pt idx="6">
                  <c:v>CERRO LINDO</c:v>
                </c:pt>
                <c:pt idx="7">
                  <c:v>ATACOCHA</c:v>
                </c:pt>
                <c:pt idx="8">
                  <c:v>EL PORVENIR </c:v>
                </c:pt>
                <c:pt idx="9">
                  <c:v>CORP BR</c:v>
                </c:pt>
                <c:pt idx="10">
                  <c:v>CORP PE</c:v>
                </c:pt>
              </c:strCache>
            </c:strRef>
          </c:cat>
          <c:val>
            <c:numRef>
              <c:f>'Dados Ambientais'!$M$240:$M$250</c:f>
              <c:numCache>
                <c:formatCode>0.00</c:formatCode>
                <c:ptCount val="11"/>
                <c:pt idx="0" formatCode="#,##0.00">
                  <c:v>570209.81105636607</c:v>
                </c:pt>
                <c:pt idx="1">
                  <c:v>345719.21545451594</c:v>
                </c:pt>
                <c:pt idx="2">
                  <c:v>216183.20697003684</c:v>
                </c:pt>
                <c:pt idx="3">
                  <c:v>80927.242204766517</c:v>
                </c:pt>
                <c:pt idx="4">
                  <c:v>36966.945878957988</c:v>
                </c:pt>
                <c:pt idx="6" formatCode="#,##0.00">
                  <c:v>9972.3827331428583</c:v>
                </c:pt>
                <c:pt idx="7" formatCode="#,##0.00">
                  <c:v>2038.6038648862809</c:v>
                </c:pt>
                <c:pt idx="8" formatCode="#,##0.00">
                  <c:v>6281.9460832899431</c:v>
                </c:pt>
                <c:pt idx="9">
                  <c:v>6676.7392704280437</c:v>
                </c:pt>
                <c:pt idx="10" formatCode="#,##0.00">
                  <c:v>0</c:v>
                </c:pt>
              </c:numCache>
            </c:numRef>
          </c:val>
          <c:extLst>
            <c:ext xmlns:c16="http://schemas.microsoft.com/office/drawing/2014/chart" uri="{C3380CC4-5D6E-409C-BE32-E72D297353CC}">
              <c16:uniqueId val="{00000000-5A93-47BA-AECE-B7B677F464C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a:t>Taxa de Frequencia de Acidentes - Colaboradores</a:t>
            </a:r>
            <a:r>
              <a:rPr lang="pt-BR" baseline="0"/>
              <a:t> Próprios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'Dados Sociais'!$B$161</c:f>
              <c:strCache>
                <c:ptCount val="1"/>
                <c:pt idx="0">
                  <c:v>Mineração</c:v>
                </c:pt>
              </c:strCache>
            </c:strRef>
          </c:tx>
          <c:spPr>
            <a:solidFill>
              <a:schemeClr val="bg2">
                <a:lumMod val="25000"/>
              </a:schemeClr>
            </a:solidFill>
            <a:ln>
              <a:noFill/>
            </a:ln>
            <a:effectLst/>
          </c:spPr>
          <c:invertIfNegative val="0"/>
          <c:cat>
            <c:strRef>
              <c:f>'Dados Sociais'!$C$159:$F$160</c:f>
              <c:strCache>
                <c:ptCount val="4"/>
                <c:pt idx="0">
                  <c:v>2022</c:v>
                </c:pt>
                <c:pt idx="1">
                  <c:v>2023</c:v>
                </c:pt>
                <c:pt idx="2">
                  <c:v>2024</c:v>
                </c:pt>
                <c:pt idx="3">
                  <c:v>2025</c:v>
                </c:pt>
              </c:strCache>
            </c:strRef>
          </c:cat>
          <c:val>
            <c:numRef>
              <c:f>'Dados Sociais'!$C$161:$F$161</c:f>
              <c:numCache>
                <c:formatCode>0.00</c:formatCode>
                <c:ptCount val="4"/>
                <c:pt idx="0">
                  <c:v>2.7688443322767147</c:v>
                </c:pt>
                <c:pt idx="1">
                  <c:v>2.6789700764400401</c:v>
                </c:pt>
                <c:pt idx="2">
                  <c:v>4.0090300538369785</c:v>
                </c:pt>
                <c:pt idx="3">
                  <c:v>1.7050278999398694</c:v>
                </c:pt>
              </c:numCache>
            </c:numRef>
          </c:val>
          <c:extLst>
            <c:ext xmlns:c16="http://schemas.microsoft.com/office/drawing/2014/chart" uri="{C3380CC4-5D6E-409C-BE32-E72D297353CC}">
              <c16:uniqueId val="{00000000-1638-4A1A-9C70-7E71D59F4987}"/>
            </c:ext>
          </c:extLst>
        </c:ser>
        <c:ser>
          <c:idx val="1"/>
          <c:order val="1"/>
          <c:tx>
            <c:strRef>
              <c:f>'Dados Sociais'!$B$162</c:f>
              <c:strCache>
                <c:ptCount val="1"/>
                <c:pt idx="0">
                  <c:v>Metalurgia </c:v>
                </c:pt>
              </c:strCache>
            </c:strRef>
          </c:tx>
          <c:spPr>
            <a:solidFill>
              <a:schemeClr val="accent2"/>
            </a:solidFill>
            <a:ln>
              <a:noFill/>
            </a:ln>
            <a:effectLst/>
          </c:spPr>
          <c:invertIfNegative val="0"/>
          <c:cat>
            <c:strRef>
              <c:f>'Dados Sociais'!$C$159:$F$160</c:f>
              <c:strCache>
                <c:ptCount val="4"/>
                <c:pt idx="0">
                  <c:v>2022</c:v>
                </c:pt>
                <c:pt idx="1">
                  <c:v>2023</c:v>
                </c:pt>
                <c:pt idx="2">
                  <c:v>2024</c:v>
                </c:pt>
                <c:pt idx="3">
                  <c:v>2025</c:v>
                </c:pt>
              </c:strCache>
            </c:strRef>
          </c:cat>
          <c:val>
            <c:numRef>
              <c:f>'Dados Sociais'!$C$162:$F$162</c:f>
              <c:numCache>
                <c:formatCode>0.00</c:formatCode>
                <c:ptCount val="4"/>
                <c:pt idx="0">
                  <c:v>1.9863784582782744</c:v>
                </c:pt>
                <c:pt idx="1">
                  <c:v>1.8905861378531428</c:v>
                </c:pt>
                <c:pt idx="2">
                  <c:v>1.838900475800912</c:v>
                </c:pt>
                <c:pt idx="3">
                  <c:v>2.7242180008400498</c:v>
                </c:pt>
              </c:numCache>
            </c:numRef>
          </c:val>
          <c:extLst>
            <c:ext xmlns:c16="http://schemas.microsoft.com/office/drawing/2014/chart" uri="{C3380CC4-5D6E-409C-BE32-E72D297353CC}">
              <c16:uniqueId val="{00000001-1638-4A1A-9C70-7E71D59F4987}"/>
            </c:ext>
          </c:extLst>
        </c:ser>
        <c:ser>
          <c:idx val="2"/>
          <c:order val="2"/>
          <c:tx>
            <c:strRef>
              <c:f>'Dados Sociais'!$B$163</c:f>
              <c:strCache>
                <c:ptCount val="1"/>
                <c:pt idx="0">
                  <c:v>Corporativo</c:v>
                </c:pt>
              </c:strCache>
            </c:strRef>
          </c:tx>
          <c:spPr>
            <a:solidFill>
              <a:srgbClr val="FFCC66"/>
            </a:solidFill>
            <a:ln>
              <a:noFill/>
            </a:ln>
            <a:effectLst/>
          </c:spPr>
          <c:invertIfNegative val="0"/>
          <c:cat>
            <c:strRef>
              <c:f>'Dados Sociais'!$C$159:$F$160</c:f>
              <c:strCache>
                <c:ptCount val="4"/>
                <c:pt idx="0">
                  <c:v>2022</c:v>
                </c:pt>
                <c:pt idx="1">
                  <c:v>2023</c:v>
                </c:pt>
                <c:pt idx="2">
                  <c:v>2024</c:v>
                </c:pt>
                <c:pt idx="3">
                  <c:v>2025</c:v>
                </c:pt>
              </c:strCache>
            </c:strRef>
          </c:cat>
          <c:val>
            <c:numRef>
              <c:f>'Dados Sociais'!$C$163:$F$163</c:f>
              <c:numCache>
                <c:formatCode>0.00</c:formatCode>
                <c:ptCount val="4"/>
                <c:pt idx="0">
                  <c:v>0</c:v>
                </c:pt>
                <c:pt idx="1">
                  <c:v>0.13595058666889898</c:v>
                </c:pt>
                <c:pt idx="2">
                  <c:v>0</c:v>
                </c:pt>
                <c:pt idx="3">
                  <c:v>0</c:v>
                </c:pt>
              </c:numCache>
            </c:numRef>
          </c:val>
          <c:extLst>
            <c:ext xmlns:c16="http://schemas.microsoft.com/office/drawing/2014/chart" uri="{C3380CC4-5D6E-409C-BE32-E72D297353CC}">
              <c16:uniqueId val="{00000002-1638-4A1A-9C70-7E71D59F4987}"/>
            </c:ext>
          </c:extLst>
        </c:ser>
        <c:ser>
          <c:idx val="3"/>
          <c:order val="3"/>
          <c:tx>
            <c:strRef>
              <c:f>'Dados Sociais'!$B$164</c:f>
              <c:strCache>
                <c:ptCount val="1"/>
                <c:pt idx="0">
                  <c:v>Projetos de Exploração</c:v>
                </c:pt>
              </c:strCache>
            </c:strRef>
          </c:tx>
          <c:spPr>
            <a:solidFill>
              <a:schemeClr val="bg2">
                <a:lumMod val="90000"/>
              </a:schemeClr>
            </a:solidFill>
            <a:ln>
              <a:noFill/>
            </a:ln>
            <a:effectLst/>
          </c:spPr>
          <c:invertIfNegative val="0"/>
          <c:cat>
            <c:strRef>
              <c:f>'Dados Sociais'!$C$159:$F$160</c:f>
              <c:strCache>
                <c:ptCount val="4"/>
                <c:pt idx="0">
                  <c:v>2022</c:v>
                </c:pt>
                <c:pt idx="1">
                  <c:v>2023</c:v>
                </c:pt>
                <c:pt idx="2">
                  <c:v>2024</c:v>
                </c:pt>
                <c:pt idx="3">
                  <c:v>2025</c:v>
                </c:pt>
              </c:strCache>
            </c:strRef>
          </c:cat>
          <c:val>
            <c:numRef>
              <c:f>'Dados Sociais'!$C$164:$F$164</c:f>
              <c:numCache>
                <c:formatCode>0.00</c:formatCode>
                <c:ptCount val="4"/>
                <c:pt idx="0">
                  <c:v>0</c:v>
                </c:pt>
                <c:pt idx="1">
                  <c:v>0</c:v>
                </c:pt>
                <c:pt idx="2">
                  <c:v>0</c:v>
                </c:pt>
                <c:pt idx="3">
                  <c:v>0</c:v>
                </c:pt>
              </c:numCache>
            </c:numRef>
          </c:val>
          <c:extLst>
            <c:ext xmlns:c16="http://schemas.microsoft.com/office/drawing/2014/chart" uri="{C3380CC4-5D6E-409C-BE32-E72D297353CC}">
              <c16:uniqueId val="{00000003-1638-4A1A-9C70-7E71D59F4987}"/>
            </c:ext>
          </c:extLst>
        </c:ser>
        <c:dLbls>
          <c:showLegendKey val="0"/>
          <c:showVal val="0"/>
          <c:showCatName val="0"/>
          <c:showSerName val="0"/>
          <c:showPercent val="0"/>
          <c:showBubbleSize val="0"/>
        </c:dLbls>
        <c:gapWidth val="219"/>
        <c:overlap val="-27"/>
        <c:axId val="405441439"/>
        <c:axId val="405441919"/>
      </c:barChart>
      <c:catAx>
        <c:axId val="4054414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05441919"/>
        <c:crosses val="autoZero"/>
        <c:auto val="1"/>
        <c:lblAlgn val="ctr"/>
        <c:lblOffset val="100"/>
        <c:noMultiLvlLbl val="0"/>
      </c:catAx>
      <c:valAx>
        <c:axId val="40544191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054414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a:t>Taxa de Frequencia de Acidentes - Terceiros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'Dados Sociais'!$B$168</c:f>
              <c:strCache>
                <c:ptCount val="1"/>
                <c:pt idx="0">
                  <c:v>Mineração</c:v>
                </c:pt>
              </c:strCache>
            </c:strRef>
          </c:tx>
          <c:spPr>
            <a:solidFill>
              <a:schemeClr val="tx1">
                <a:lumMod val="85000"/>
                <a:lumOff val="15000"/>
              </a:schemeClr>
            </a:solidFill>
            <a:ln>
              <a:noFill/>
            </a:ln>
            <a:effectLst/>
          </c:spPr>
          <c:invertIfNegative val="0"/>
          <c:cat>
            <c:strRef>
              <c:f>'Dados Sociais'!$C$166:$F$167</c:f>
              <c:strCache>
                <c:ptCount val="4"/>
                <c:pt idx="0">
                  <c:v>2022</c:v>
                </c:pt>
                <c:pt idx="1">
                  <c:v>2023</c:v>
                </c:pt>
                <c:pt idx="2">
                  <c:v>2024</c:v>
                </c:pt>
                <c:pt idx="3">
                  <c:v>2025</c:v>
                </c:pt>
              </c:strCache>
            </c:strRef>
          </c:cat>
          <c:val>
            <c:numRef>
              <c:f>'Dados Sociais'!$C$168:$F$168</c:f>
              <c:numCache>
                <c:formatCode>0.00</c:formatCode>
                <c:ptCount val="4"/>
                <c:pt idx="0">
                  <c:v>2.497089845251939</c:v>
                </c:pt>
                <c:pt idx="1">
                  <c:v>2.0561224428055955</c:v>
                </c:pt>
                <c:pt idx="2">
                  <c:v>2.3438891267995543</c:v>
                </c:pt>
                <c:pt idx="3">
                  <c:v>1.5385771289996915</c:v>
                </c:pt>
              </c:numCache>
            </c:numRef>
          </c:val>
          <c:extLst>
            <c:ext xmlns:c16="http://schemas.microsoft.com/office/drawing/2014/chart" uri="{C3380CC4-5D6E-409C-BE32-E72D297353CC}">
              <c16:uniqueId val="{00000000-4363-45D3-9BC3-C17CFCB26CCE}"/>
            </c:ext>
          </c:extLst>
        </c:ser>
        <c:ser>
          <c:idx val="1"/>
          <c:order val="1"/>
          <c:tx>
            <c:strRef>
              <c:f>'Dados Sociais'!$B$169</c:f>
              <c:strCache>
                <c:ptCount val="1"/>
                <c:pt idx="0">
                  <c:v>Metalurgia </c:v>
                </c:pt>
              </c:strCache>
            </c:strRef>
          </c:tx>
          <c:spPr>
            <a:solidFill>
              <a:schemeClr val="accent2"/>
            </a:solidFill>
            <a:ln>
              <a:noFill/>
            </a:ln>
            <a:effectLst/>
          </c:spPr>
          <c:invertIfNegative val="0"/>
          <c:cat>
            <c:strRef>
              <c:f>'Dados Sociais'!$C$166:$F$167</c:f>
              <c:strCache>
                <c:ptCount val="4"/>
                <c:pt idx="0">
                  <c:v>2022</c:v>
                </c:pt>
                <c:pt idx="1">
                  <c:v>2023</c:v>
                </c:pt>
                <c:pt idx="2">
                  <c:v>2024</c:v>
                </c:pt>
                <c:pt idx="3">
                  <c:v>2025</c:v>
                </c:pt>
              </c:strCache>
            </c:strRef>
          </c:cat>
          <c:val>
            <c:numRef>
              <c:f>'Dados Sociais'!$C$169:$F$169</c:f>
              <c:numCache>
                <c:formatCode>0.00</c:formatCode>
                <c:ptCount val="4"/>
                <c:pt idx="0">
                  <c:v>1.1741456348367976</c:v>
                </c:pt>
                <c:pt idx="1">
                  <c:v>1.2614864156753332</c:v>
                </c:pt>
                <c:pt idx="2">
                  <c:v>1.8643987331208327</c:v>
                </c:pt>
                <c:pt idx="3">
                  <c:v>1.0059530288340341</c:v>
                </c:pt>
              </c:numCache>
            </c:numRef>
          </c:val>
          <c:extLst>
            <c:ext xmlns:c16="http://schemas.microsoft.com/office/drawing/2014/chart" uri="{C3380CC4-5D6E-409C-BE32-E72D297353CC}">
              <c16:uniqueId val="{00000001-4363-45D3-9BC3-C17CFCB26CCE}"/>
            </c:ext>
          </c:extLst>
        </c:ser>
        <c:ser>
          <c:idx val="2"/>
          <c:order val="2"/>
          <c:tx>
            <c:strRef>
              <c:f>'Dados Sociais'!$B$170</c:f>
              <c:strCache>
                <c:ptCount val="1"/>
                <c:pt idx="0">
                  <c:v>Corporativo</c:v>
                </c:pt>
              </c:strCache>
            </c:strRef>
          </c:tx>
          <c:spPr>
            <a:solidFill>
              <a:srgbClr val="FFCC66"/>
            </a:solidFill>
            <a:ln>
              <a:noFill/>
            </a:ln>
            <a:effectLst/>
          </c:spPr>
          <c:invertIfNegative val="0"/>
          <c:cat>
            <c:strRef>
              <c:f>'Dados Sociais'!$C$166:$F$167</c:f>
              <c:strCache>
                <c:ptCount val="4"/>
                <c:pt idx="0">
                  <c:v>2022</c:v>
                </c:pt>
                <c:pt idx="1">
                  <c:v>2023</c:v>
                </c:pt>
                <c:pt idx="2">
                  <c:v>2024</c:v>
                </c:pt>
                <c:pt idx="3">
                  <c:v>2025</c:v>
                </c:pt>
              </c:strCache>
            </c:strRef>
          </c:cat>
          <c:val>
            <c:numRef>
              <c:f>'Dados Sociais'!$C$170:$F$170</c:f>
              <c:numCache>
                <c:formatCode>0.00</c:formatCode>
                <c:ptCount val="4"/>
                <c:pt idx="0">
                  <c:v>0</c:v>
                </c:pt>
                <c:pt idx="1">
                  <c:v>9.9907900701001986E-2</c:v>
                </c:pt>
                <c:pt idx="2">
                  <c:v>3.6767409368335908</c:v>
                </c:pt>
                <c:pt idx="3">
                  <c:v>0</c:v>
                </c:pt>
              </c:numCache>
            </c:numRef>
          </c:val>
          <c:extLst>
            <c:ext xmlns:c16="http://schemas.microsoft.com/office/drawing/2014/chart" uri="{C3380CC4-5D6E-409C-BE32-E72D297353CC}">
              <c16:uniqueId val="{00000002-4363-45D3-9BC3-C17CFCB26CCE}"/>
            </c:ext>
          </c:extLst>
        </c:ser>
        <c:ser>
          <c:idx val="3"/>
          <c:order val="3"/>
          <c:tx>
            <c:strRef>
              <c:f>'Dados Sociais'!$B$171</c:f>
              <c:strCache>
                <c:ptCount val="1"/>
                <c:pt idx="0">
                  <c:v>Projetos de Exploração</c:v>
                </c:pt>
              </c:strCache>
            </c:strRef>
          </c:tx>
          <c:spPr>
            <a:solidFill>
              <a:schemeClr val="bg2">
                <a:lumMod val="90000"/>
              </a:schemeClr>
            </a:solidFill>
            <a:ln>
              <a:noFill/>
            </a:ln>
            <a:effectLst/>
          </c:spPr>
          <c:invertIfNegative val="0"/>
          <c:cat>
            <c:strRef>
              <c:f>'Dados Sociais'!$C$166:$F$167</c:f>
              <c:strCache>
                <c:ptCount val="4"/>
                <c:pt idx="0">
                  <c:v>2022</c:v>
                </c:pt>
                <c:pt idx="1">
                  <c:v>2023</c:v>
                </c:pt>
                <c:pt idx="2">
                  <c:v>2024</c:v>
                </c:pt>
                <c:pt idx="3">
                  <c:v>2025</c:v>
                </c:pt>
              </c:strCache>
            </c:strRef>
          </c:cat>
          <c:val>
            <c:numRef>
              <c:f>'Dados Sociais'!$C$171:$F$171</c:f>
              <c:numCache>
                <c:formatCode>0.00</c:formatCode>
                <c:ptCount val="4"/>
                <c:pt idx="0">
                  <c:v>1.5915495087284555</c:v>
                </c:pt>
                <c:pt idx="1">
                  <c:v>4.5510357702309472</c:v>
                </c:pt>
                <c:pt idx="2">
                  <c:v>3.0495902097907641</c:v>
                </c:pt>
                <c:pt idx="3">
                  <c:v>4.8276916392426958</c:v>
                </c:pt>
              </c:numCache>
            </c:numRef>
          </c:val>
          <c:extLst>
            <c:ext xmlns:c16="http://schemas.microsoft.com/office/drawing/2014/chart" uri="{C3380CC4-5D6E-409C-BE32-E72D297353CC}">
              <c16:uniqueId val="{00000003-4363-45D3-9BC3-C17CFCB26CCE}"/>
            </c:ext>
          </c:extLst>
        </c:ser>
        <c:dLbls>
          <c:showLegendKey val="0"/>
          <c:showVal val="0"/>
          <c:showCatName val="0"/>
          <c:showSerName val="0"/>
          <c:showPercent val="0"/>
          <c:showBubbleSize val="0"/>
        </c:dLbls>
        <c:gapWidth val="219"/>
        <c:overlap val="-27"/>
        <c:axId val="2088295920"/>
        <c:axId val="2088295440"/>
      </c:barChart>
      <c:catAx>
        <c:axId val="2088295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2088295440"/>
        <c:crosses val="autoZero"/>
        <c:auto val="1"/>
        <c:lblAlgn val="ctr"/>
        <c:lblOffset val="100"/>
        <c:noMultiLvlLbl val="0"/>
      </c:catAx>
      <c:valAx>
        <c:axId val="20882954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20882959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a:t>Composição do órgão de governança (Conselho e Diretoria Executiva)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'Dados Sociais'!$B$224</c:f>
              <c:strCache>
                <c:ptCount val="1"/>
                <c:pt idx="0">
                  <c:v>Homens</c:v>
                </c:pt>
              </c:strCache>
            </c:strRef>
          </c:tx>
          <c:spPr>
            <a:solidFill>
              <a:schemeClr val="tx1">
                <a:lumMod val="65000"/>
                <a:lumOff val="35000"/>
              </a:schemeClr>
            </a:solidFill>
            <a:ln>
              <a:noFill/>
            </a:ln>
            <a:effectLst/>
          </c:spPr>
          <c:invertIfNegative val="0"/>
          <c:cat>
            <c:numRef>
              <c:f>'Dados Sociais'!$C$223:$E$223</c:f>
              <c:numCache>
                <c:formatCode>General</c:formatCode>
                <c:ptCount val="3"/>
                <c:pt idx="0">
                  <c:v>2023</c:v>
                </c:pt>
                <c:pt idx="1">
                  <c:v>2024</c:v>
                </c:pt>
                <c:pt idx="2">
                  <c:v>2024</c:v>
                </c:pt>
              </c:numCache>
            </c:numRef>
          </c:cat>
          <c:val>
            <c:numRef>
              <c:f>'Dados Sociais'!$C$224:$E$224</c:f>
              <c:numCache>
                <c:formatCode>General</c:formatCode>
                <c:ptCount val="3"/>
                <c:pt idx="0">
                  <c:v>15</c:v>
                </c:pt>
                <c:pt idx="1">
                  <c:v>13</c:v>
                </c:pt>
                <c:pt idx="2">
                  <c:v>14</c:v>
                </c:pt>
              </c:numCache>
            </c:numRef>
          </c:val>
          <c:extLst>
            <c:ext xmlns:c16="http://schemas.microsoft.com/office/drawing/2014/chart" uri="{C3380CC4-5D6E-409C-BE32-E72D297353CC}">
              <c16:uniqueId val="{00000000-A6F8-4254-9087-3E7110453D8B}"/>
            </c:ext>
          </c:extLst>
        </c:ser>
        <c:ser>
          <c:idx val="1"/>
          <c:order val="1"/>
          <c:tx>
            <c:strRef>
              <c:f>'Dados Sociais'!$B$225</c:f>
              <c:strCache>
                <c:ptCount val="1"/>
                <c:pt idx="0">
                  <c:v>Mulheres</c:v>
                </c:pt>
              </c:strCache>
            </c:strRef>
          </c:tx>
          <c:spPr>
            <a:solidFill>
              <a:schemeClr val="accent2"/>
            </a:solidFill>
            <a:ln>
              <a:noFill/>
            </a:ln>
            <a:effectLst/>
          </c:spPr>
          <c:invertIfNegative val="0"/>
          <c:cat>
            <c:numRef>
              <c:f>'Dados Sociais'!$C$223:$E$223</c:f>
              <c:numCache>
                <c:formatCode>General</c:formatCode>
                <c:ptCount val="3"/>
                <c:pt idx="0">
                  <c:v>2023</c:v>
                </c:pt>
                <c:pt idx="1">
                  <c:v>2024</c:v>
                </c:pt>
                <c:pt idx="2">
                  <c:v>2024</c:v>
                </c:pt>
              </c:numCache>
            </c:numRef>
          </c:cat>
          <c:val>
            <c:numRef>
              <c:f>'Dados Sociais'!$C$225:$E$225</c:f>
              <c:numCache>
                <c:formatCode>General</c:formatCode>
                <c:ptCount val="3"/>
                <c:pt idx="0">
                  <c:v>3</c:v>
                </c:pt>
                <c:pt idx="1">
                  <c:v>3</c:v>
                </c:pt>
                <c:pt idx="2">
                  <c:v>5</c:v>
                </c:pt>
              </c:numCache>
            </c:numRef>
          </c:val>
          <c:extLst>
            <c:ext xmlns:c16="http://schemas.microsoft.com/office/drawing/2014/chart" uri="{C3380CC4-5D6E-409C-BE32-E72D297353CC}">
              <c16:uniqueId val="{00000001-A6F8-4254-9087-3E7110453D8B}"/>
            </c:ext>
          </c:extLst>
        </c:ser>
        <c:dLbls>
          <c:showLegendKey val="0"/>
          <c:showVal val="0"/>
          <c:showCatName val="0"/>
          <c:showSerName val="0"/>
          <c:showPercent val="0"/>
          <c:showBubbleSize val="0"/>
        </c:dLbls>
        <c:gapWidth val="219"/>
        <c:overlap val="-27"/>
        <c:axId val="227474415"/>
        <c:axId val="227460975"/>
      </c:barChart>
      <c:catAx>
        <c:axId val="227474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227460975"/>
        <c:crosses val="autoZero"/>
        <c:auto val="1"/>
        <c:lblAlgn val="ctr"/>
        <c:lblOffset val="100"/>
        <c:noMultiLvlLbl val="0"/>
      </c:catAx>
      <c:valAx>
        <c:axId val="227460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2274744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r>
              <a:rPr lang="pt-BR"/>
              <a:t>Composição de Gênero - 2025</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endParaRPr lang="pt-BR"/>
        </a:p>
      </c:txPr>
    </c:title>
    <c:autoTitleDeleted val="0"/>
    <c:plotArea>
      <c:layout/>
      <c:pieChart>
        <c:varyColors val="1"/>
        <c:ser>
          <c:idx val="0"/>
          <c:order val="0"/>
          <c:dPt>
            <c:idx val="0"/>
            <c:bubble3D val="0"/>
            <c:spPr>
              <a:solidFill>
                <a:schemeClr val="tx1">
                  <a:lumMod val="65000"/>
                  <a:lumOff val="3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2-452C-44CA-8BD1-B9D83AA2033B}"/>
              </c:ext>
            </c:extLst>
          </c:dPt>
          <c:dPt>
            <c:idx val="1"/>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452C-44CA-8BD1-B9D83AA2033B}"/>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pt-BR"/>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'Dados Sociais'!$G$224:$G$225</c:f>
              <c:strCache>
                <c:ptCount val="2"/>
                <c:pt idx="0">
                  <c:v>Homem</c:v>
                </c:pt>
                <c:pt idx="1">
                  <c:v>Mulher</c:v>
                </c:pt>
              </c:strCache>
            </c:strRef>
          </c:cat>
          <c:val>
            <c:numRef>
              <c:f>'Dados Sociais'!$H$224:$H$225</c:f>
              <c:numCache>
                <c:formatCode>0.00</c:formatCode>
                <c:ptCount val="2"/>
                <c:pt idx="0">
                  <c:v>4586</c:v>
                </c:pt>
                <c:pt idx="1">
                  <c:v>1028</c:v>
                </c:pt>
              </c:numCache>
            </c:numRef>
          </c:val>
          <c:extLst>
            <c:ext xmlns:c16="http://schemas.microsoft.com/office/drawing/2014/chart" uri="{C3380CC4-5D6E-409C-BE32-E72D297353CC}">
              <c16:uniqueId val="{00000000-452C-44CA-8BD1-B9D83AA2033B}"/>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b"/>
      <c:overlay val="0"/>
      <c:spPr>
        <a:solidFill>
          <a:schemeClr val="lt1">
            <a:alpha val="78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pt-BR" sz="1100"/>
              <a:t>Casos de discriminação identificados de acordo com fator¹</a:t>
            </a:r>
          </a:p>
        </c:rich>
      </c:tx>
      <c:layout>
        <c:manualLayout>
          <c:xMode val="edge"/>
          <c:yMode val="edge"/>
          <c:x val="0.11461055710223274"/>
          <c:y val="0"/>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pt-BR"/>
        </a:p>
      </c:txPr>
    </c:title>
    <c:autoTitleDeleted val="0"/>
    <c:plotArea>
      <c:layout/>
      <c:pieChart>
        <c:varyColors val="1"/>
        <c:ser>
          <c:idx val="0"/>
          <c:order val="0"/>
          <c:dPt>
            <c:idx val="0"/>
            <c:bubble3D val="0"/>
            <c:spPr>
              <a:solidFill>
                <a:schemeClr val="tx1">
                  <a:lumMod val="50000"/>
                  <a:lumOff val="5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98AA-4CAB-9D81-DFC39B830324}"/>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8AA-4CAB-9D81-DFC39B830324}"/>
              </c:ext>
            </c:extLst>
          </c:dPt>
          <c:dPt>
            <c:idx val="2"/>
            <c:bubble3D val="0"/>
            <c:spPr>
              <a:solidFill>
                <a:schemeClr val="accent2">
                  <a:shade val="68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4-98AA-4CAB-9D81-DFC39B830324}"/>
              </c:ext>
            </c:extLst>
          </c:dPt>
          <c:dPt>
            <c:idx val="3"/>
            <c:bubble3D val="0"/>
            <c:spPr>
              <a:solidFill>
                <a:schemeClr val="accent2">
                  <a:shade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A-98AA-4CAB-9D81-DFC39B830324}"/>
              </c:ext>
            </c:extLst>
          </c:dPt>
          <c:dPt>
            <c:idx val="4"/>
            <c:bubble3D val="0"/>
            <c:spPr>
              <a:solidFill>
                <a:schemeClr val="accent2">
                  <a:shade val="93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98AA-4CAB-9D81-DFC39B830324}"/>
              </c:ext>
            </c:extLst>
          </c:dPt>
          <c:dPt>
            <c:idx val="5"/>
            <c:bubble3D val="0"/>
            <c:spPr>
              <a:solidFill>
                <a:schemeClr val="accent2">
                  <a:tint val="94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8-98AA-4CAB-9D81-DFC39B830324}"/>
              </c:ext>
            </c:extLst>
          </c:dPt>
          <c:dPt>
            <c:idx val="6"/>
            <c:bubble3D val="0"/>
            <c:spPr>
              <a:solidFill>
                <a:schemeClr val="accent2">
                  <a:tint val="81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98AA-4CAB-9D81-DFC39B830324}"/>
              </c:ext>
            </c:extLst>
          </c:dPt>
          <c:dPt>
            <c:idx val="7"/>
            <c:bubble3D val="0"/>
            <c:spPr>
              <a:solidFill>
                <a:schemeClr val="accent2">
                  <a:tint val="69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6-98AA-4CAB-9D81-DFC39B830324}"/>
              </c:ext>
            </c:extLst>
          </c:dPt>
          <c:dPt>
            <c:idx val="8"/>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8AA-4CAB-9D81-DFC39B830324}"/>
              </c:ext>
            </c:extLst>
          </c:dPt>
          <c:dPt>
            <c:idx val="9"/>
            <c:bubble3D val="0"/>
            <c:spPr>
              <a:solidFill>
                <a:schemeClr val="accent2">
                  <a:tint val="43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8AA-4CAB-9D81-DFC39B830324}"/>
              </c:ext>
            </c:extLst>
          </c:dPt>
          <c:dLbls>
            <c:dLbl>
              <c:idx val="0"/>
              <c:delete val="1"/>
              <c:extLst>
                <c:ext xmlns:c15="http://schemas.microsoft.com/office/drawing/2012/chart" uri="{CE6537A1-D6FC-4f65-9D91-7224C49458BB}"/>
                <c:ext xmlns:c16="http://schemas.microsoft.com/office/drawing/2014/chart" uri="{C3380CC4-5D6E-409C-BE32-E72D297353CC}">
                  <c16:uniqueId val="{00000002-98AA-4CAB-9D81-DFC39B830324}"/>
                </c:ext>
              </c:extLst>
            </c:dLbl>
            <c:dLbl>
              <c:idx val="1"/>
              <c:delete val="1"/>
              <c:extLst>
                <c:ext xmlns:c15="http://schemas.microsoft.com/office/drawing/2012/chart" uri="{CE6537A1-D6FC-4f65-9D91-7224C49458BB}"/>
                <c:ext xmlns:c16="http://schemas.microsoft.com/office/drawing/2014/chart" uri="{C3380CC4-5D6E-409C-BE32-E72D297353CC}">
                  <c16:uniqueId val="{00000003-98AA-4CAB-9D81-DFC39B830324}"/>
                </c:ext>
              </c:extLst>
            </c:dLbl>
            <c:dLbl>
              <c:idx val="2"/>
              <c:layout>
                <c:manualLayout>
                  <c:x val="7.6341487851359816E-2"/>
                  <c:y val="8.738061412309251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8AA-4CAB-9D81-DFC39B830324}"/>
                </c:ext>
              </c:extLst>
            </c:dLbl>
            <c:dLbl>
              <c:idx val="3"/>
              <c:delete val="1"/>
              <c:extLst>
                <c:ext xmlns:c15="http://schemas.microsoft.com/office/drawing/2012/chart" uri="{CE6537A1-D6FC-4f65-9D91-7224C49458BB}"/>
                <c:ext xmlns:c16="http://schemas.microsoft.com/office/drawing/2014/chart" uri="{C3380CC4-5D6E-409C-BE32-E72D297353CC}">
                  <c16:uniqueId val="{0000000A-98AA-4CAB-9D81-DFC39B830324}"/>
                </c:ext>
              </c:extLst>
            </c:dLbl>
            <c:dLbl>
              <c:idx val="4"/>
              <c:delete val="1"/>
              <c:extLst>
                <c:ext xmlns:c15="http://schemas.microsoft.com/office/drawing/2012/chart" uri="{CE6537A1-D6FC-4f65-9D91-7224C49458BB}"/>
                <c:ext xmlns:c16="http://schemas.microsoft.com/office/drawing/2014/chart" uri="{C3380CC4-5D6E-409C-BE32-E72D297353CC}">
                  <c16:uniqueId val="{00000009-98AA-4CAB-9D81-DFC39B830324}"/>
                </c:ext>
              </c:extLst>
            </c:dLbl>
            <c:dLbl>
              <c:idx val="5"/>
              <c:delete val="1"/>
              <c:extLst>
                <c:ext xmlns:c15="http://schemas.microsoft.com/office/drawing/2012/chart" uri="{CE6537A1-D6FC-4f65-9D91-7224C49458BB}"/>
                <c:ext xmlns:c16="http://schemas.microsoft.com/office/drawing/2014/chart" uri="{C3380CC4-5D6E-409C-BE32-E72D297353CC}">
                  <c16:uniqueId val="{00000008-98AA-4CAB-9D81-DFC39B830324}"/>
                </c:ext>
              </c:extLst>
            </c:dLbl>
            <c:dLbl>
              <c:idx val="6"/>
              <c:layout>
                <c:manualLayout>
                  <c:x val="-8.6662449425076629E-2"/>
                  <c:y val="0.27396210980036106"/>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8AA-4CAB-9D81-DFC39B830324}"/>
                </c:ext>
              </c:extLst>
            </c:dLbl>
            <c:dLbl>
              <c:idx val="7"/>
              <c:delete val="1"/>
              <c:extLst>
                <c:ext xmlns:c15="http://schemas.microsoft.com/office/drawing/2012/chart" uri="{CE6537A1-D6FC-4f65-9D91-7224C49458BB}"/>
                <c:ext xmlns:c16="http://schemas.microsoft.com/office/drawing/2014/chart" uri="{C3380CC4-5D6E-409C-BE32-E72D297353CC}">
                  <c16:uniqueId val="{00000006-98AA-4CAB-9D81-DFC39B830324}"/>
                </c:ext>
              </c:extLst>
            </c:dLbl>
            <c:dLbl>
              <c:idx val="8"/>
              <c:layout>
                <c:manualLayout>
                  <c:x val="-3.9128150140906322E-2"/>
                  <c:y val="-0.1950787170934245"/>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8AA-4CAB-9D81-DFC39B830324}"/>
                </c:ext>
              </c:extLst>
            </c:dLbl>
            <c:dLbl>
              <c:idx val="9"/>
              <c:layout>
                <c:manualLayout>
                  <c:x val="-0.11392814204039176"/>
                  <c:y val="6.058375247611652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8AA-4CAB-9D81-DFC39B830324}"/>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pt-BR"/>
              </a:p>
            </c:txPr>
            <c:dLblPos val="inEnd"/>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'Dados Governança'!$K$192:$K$201</c:f>
              <c:strCache>
                <c:ptCount val="10"/>
                <c:pt idx="0">
                  <c:v>Raça</c:v>
                </c:pt>
                <c:pt idx="1">
                  <c:v>Cor</c:v>
                </c:pt>
                <c:pt idx="2">
                  <c:v>Gênero</c:v>
                </c:pt>
                <c:pt idx="3">
                  <c:v>Faixa etária</c:v>
                </c:pt>
                <c:pt idx="4">
                  <c:v>Religião</c:v>
                </c:pt>
                <c:pt idx="5">
                  <c:v>Opinião política</c:v>
                </c:pt>
                <c:pt idx="6">
                  <c:v>Ascendência nacional</c:v>
                </c:pt>
                <c:pt idx="7">
                  <c:v>Origem social</c:v>
                </c:pt>
                <c:pt idx="8">
                  <c:v>Assédio e abuso de poder</c:v>
                </c:pt>
                <c:pt idx="9">
                  <c:v>Outros</c:v>
                </c:pt>
              </c:strCache>
            </c:strRef>
          </c:cat>
          <c:val>
            <c:numRef>
              <c:f>'Dados Governança'!$L$192:$L$201</c:f>
              <c:numCache>
                <c:formatCode>General</c:formatCode>
                <c:ptCount val="10"/>
                <c:pt idx="0">
                  <c:v>0</c:v>
                </c:pt>
                <c:pt idx="1">
                  <c:v>0</c:v>
                </c:pt>
                <c:pt idx="2">
                  <c:v>2</c:v>
                </c:pt>
                <c:pt idx="3">
                  <c:v>0</c:v>
                </c:pt>
                <c:pt idx="4">
                  <c:v>0</c:v>
                </c:pt>
                <c:pt idx="5">
                  <c:v>0</c:v>
                </c:pt>
                <c:pt idx="6">
                  <c:v>1</c:v>
                </c:pt>
                <c:pt idx="7">
                  <c:v>0</c:v>
                </c:pt>
                <c:pt idx="8">
                  <c:v>174</c:v>
                </c:pt>
                <c:pt idx="9">
                  <c:v>6</c:v>
                </c:pt>
              </c:numCache>
            </c:numRef>
          </c:val>
          <c:extLst>
            <c:ext xmlns:c16="http://schemas.microsoft.com/office/drawing/2014/chart" uri="{C3380CC4-5D6E-409C-BE32-E72D297353CC}">
              <c16:uniqueId val="{00000000-98AA-4CAB-9D81-DFC39B830324}"/>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r>
              <a:rPr lang="pt-BR"/>
              <a:t>Distribuição da Matriz Energética</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endParaRPr lang="pt-BR"/>
        </a:p>
      </c:txPr>
    </c:title>
    <c:autoTitleDeleted val="0"/>
    <c:plotArea>
      <c:layout/>
      <c:pieChart>
        <c:varyColors val="1"/>
        <c:ser>
          <c:idx val="0"/>
          <c:order val="0"/>
          <c:spPr>
            <a:solidFill>
              <a:schemeClr val="accent2"/>
            </a:solidFill>
          </c:spPr>
          <c:dPt>
            <c:idx val="0"/>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4448-4DAE-8EE9-68C5BDDDF112}"/>
              </c:ext>
            </c:extLst>
          </c:dPt>
          <c:dPt>
            <c:idx val="1"/>
            <c:bubble3D val="0"/>
            <c:spPr>
              <a:solidFill>
                <a:schemeClr val="tx1">
                  <a:lumMod val="50000"/>
                  <a:lumOff val="5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4AC0-45B2-9B99-70DD7AD60870}"/>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pt-BR"/>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'Dados Ambientais'!$B$93:$B$94</c:f>
              <c:strCache>
                <c:ptCount val="2"/>
                <c:pt idx="0">
                  <c:v>Renovável</c:v>
                </c:pt>
                <c:pt idx="1">
                  <c:v>Não renovável</c:v>
                </c:pt>
              </c:strCache>
            </c:strRef>
          </c:cat>
          <c:val>
            <c:numRef>
              <c:f>'Dados Ambientais'!$D$93:$D$94</c:f>
              <c:numCache>
                <c:formatCode>#,##0.00</c:formatCode>
                <c:ptCount val="2"/>
                <c:pt idx="0">
                  <c:v>16236803.039999999</c:v>
                </c:pt>
                <c:pt idx="1">
                  <c:v>2447621.0099999998</c:v>
                </c:pt>
              </c:numCache>
            </c:numRef>
          </c:val>
          <c:extLst>
            <c:ext xmlns:c16="http://schemas.microsoft.com/office/drawing/2014/chart" uri="{C3380CC4-5D6E-409C-BE32-E72D297353CC}">
              <c16:uniqueId val="{00000000-4AC0-45B2-9B99-70DD7AD60870}"/>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b"/>
      <c:overlay val="0"/>
      <c:spPr>
        <a:solidFill>
          <a:schemeClr val="lt1">
            <a:alpha val="78000"/>
          </a:schemeClr>
        </a:solidFill>
        <a:ln>
          <a:noFill/>
        </a:ln>
        <a:effectLst/>
      </c:spPr>
      <c:txPr>
        <a:bodyPr rot="0" spcFirstLastPara="1" vertOverflow="ellipsis" vert="horz" wrap="square" anchor="ctr" anchorCtr="1"/>
        <a:lstStyle/>
        <a:p>
          <a:pPr>
            <a:defRPr sz="1050" b="0" i="0" u="none" strike="noStrike" kern="1200" baseline="0">
              <a:solidFill>
                <a:schemeClr val="dk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r>
              <a:rPr lang="pt-BR"/>
              <a:t>Matriz Renovável</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endParaRPr lang="pt-BR"/>
        </a:p>
      </c:txPr>
    </c:title>
    <c:autoTitleDeleted val="0"/>
    <c:plotArea>
      <c:layout/>
      <c:doughnutChart>
        <c:varyColors val="1"/>
        <c:ser>
          <c:idx val="0"/>
          <c:order val="0"/>
          <c:dPt>
            <c:idx val="0"/>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DC15-4686-A87C-BD9BE4D08EB9}"/>
              </c:ext>
            </c:extLst>
          </c:dPt>
          <c:dPt>
            <c:idx val="1"/>
            <c:bubble3D val="0"/>
            <c:spPr>
              <a:solidFill>
                <a:schemeClr val="tx1">
                  <a:lumMod val="50000"/>
                  <a:lumOff val="5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2-DC15-4686-A87C-BD9BE4D08EB9}"/>
              </c:ext>
            </c:extLst>
          </c:dPt>
          <c:dPt>
            <c:idx val="2"/>
            <c:bubble3D val="0"/>
            <c:spPr>
              <a:solidFill>
                <a:srgbClr val="FFC000"/>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3-DC15-4686-A87C-BD9BE4D08EB9}"/>
              </c:ext>
            </c:extLst>
          </c:dPt>
          <c:dPt>
            <c:idx val="3"/>
            <c:bubble3D val="0"/>
            <c:spPr>
              <a:solidFill>
                <a:schemeClr val="tx1">
                  <a:lumMod val="85000"/>
                  <a:lumOff val="1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4-DC15-4686-A87C-BD9BE4D08EB9}"/>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pt-BR"/>
              </a:p>
            </c:txPr>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'Dados Ambientais'!$B$96:$B$99</c:f>
              <c:strCache>
                <c:ptCount val="4"/>
                <c:pt idx="0">
                  <c:v>Energia Elétrica Renovável</c:v>
                </c:pt>
                <c:pt idx="1">
                  <c:v>Etanol</c:v>
                </c:pt>
                <c:pt idx="2">
                  <c:v>Biomassa </c:v>
                </c:pt>
                <c:pt idx="3">
                  <c:v>Biodiesel</c:v>
                </c:pt>
              </c:strCache>
            </c:strRef>
          </c:cat>
          <c:val>
            <c:numRef>
              <c:f>'Dados Ambientais'!$D$96:$D$99</c:f>
              <c:numCache>
                <c:formatCode>_(* #,##0.00_);_(* \(#,##0.00\);_(* "-"??_);_(@_)</c:formatCode>
                <c:ptCount val="4"/>
                <c:pt idx="0" formatCode="#,##0.00">
                  <c:v>12105367.18</c:v>
                </c:pt>
                <c:pt idx="1">
                  <c:v>2095.1</c:v>
                </c:pt>
                <c:pt idx="2">
                  <c:v>3607156.8</c:v>
                </c:pt>
                <c:pt idx="3">
                  <c:v>522183.96</c:v>
                </c:pt>
              </c:numCache>
            </c:numRef>
          </c:val>
          <c:extLst>
            <c:ext xmlns:c16="http://schemas.microsoft.com/office/drawing/2014/chart" uri="{C3380CC4-5D6E-409C-BE32-E72D297353CC}">
              <c16:uniqueId val="{00000000-DC15-4686-A87C-BD9BE4D08EB9}"/>
            </c:ext>
          </c:extLst>
        </c:ser>
        <c:dLbls>
          <c:showLegendKey val="0"/>
          <c:showVal val="0"/>
          <c:showCatName val="0"/>
          <c:showSerName val="0"/>
          <c:showPercent val="1"/>
          <c:showBubbleSize val="0"/>
          <c:showLeaderLines val="1"/>
        </c:dLbls>
        <c:firstSliceAng val="0"/>
        <c:holeSize val="70"/>
      </c:doughnutChart>
      <c:spPr>
        <a:noFill/>
        <a:ln>
          <a:noFill/>
        </a:ln>
        <a:effectLst/>
      </c:spPr>
    </c:plotArea>
    <c:legend>
      <c:legendPos val="b"/>
      <c:overlay val="0"/>
      <c:spPr>
        <a:solidFill>
          <a:schemeClr val="lt1">
            <a:alpha val="78000"/>
          </a:schemeClr>
        </a:solidFill>
        <a:ln>
          <a:noFill/>
        </a:ln>
        <a:effectLst/>
      </c:spPr>
      <c:txPr>
        <a:bodyPr rot="0" spcFirstLastPara="1" vertOverflow="ellipsis" vert="horz" wrap="square" anchor="ctr" anchorCtr="1"/>
        <a:lstStyle/>
        <a:p>
          <a:pPr>
            <a:defRPr sz="1000" b="0" i="0" u="none" strike="noStrike" kern="1200" baseline="0">
              <a:solidFill>
                <a:schemeClr val="dk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normalizeH="0" baseline="0">
                <a:solidFill>
                  <a:schemeClr val="dk1">
                    <a:lumMod val="50000"/>
                    <a:lumOff val="50000"/>
                  </a:schemeClr>
                </a:solidFill>
                <a:latin typeface="+mj-lt"/>
                <a:ea typeface="+mj-ea"/>
                <a:cs typeface="+mj-cs"/>
              </a:defRPr>
            </a:pPr>
            <a:r>
              <a:rPr lang="pt-BR"/>
              <a:t>Matriz Não-Renovável</a:t>
            </a:r>
          </a:p>
          <a:p>
            <a:pPr>
              <a:defRPr/>
            </a:pPr>
            <a:r>
              <a:rPr lang="pt-BR"/>
              <a:t> do Gráfico</a:t>
            </a:r>
          </a:p>
        </c:rich>
      </c:tx>
      <c:overlay val="0"/>
      <c:spPr>
        <a:noFill/>
        <a:ln>
          <a:noFill/>
        </a:ln>
        <a:effectLst/>
      </c:spPr>
      <c:txPr>
        <a:bodyPr rot="0" spcFirstLastPara="1" vertOverflow="ellipsis" vert="horz" wrap="square" anchor="ctr" anchorCtr="1"/>
        <a:lstStyle/>
        <a:p>
          <a:pPr>
            <a:defRPr sz="1600" b="1" i="0" u="none" strike="noStrike" kern="1200" spc="0" normalizeH="0" baseline="0">
              <a:solidFill>
                <a:schemeClr val="dk1">
                  <a:lumMod val="50000"/>
                  <a:lumOff val="50000"/>
                </a:schemeClr>
              </a:solidFill>
              <a:latin typeface="+mj-lt"/>
              <a:ea typeface="+mj-ea"/>
              <a:cs typeface="+mj-cs"/>
            </a:defRPr>
          </a:pPr>
          <a:endParaRPr lang="pt-BR"/>
        </a:p>
      </c:txPr>
    </c:title>
    <c:autoTitleDeleted val="0"/>
    <c:plotArea>
      <c:layout/>
      <c:doughnutChart>
        <c:varyColors val="1"/>
        <c:ser>
          <c:idx val="0"/>
          <c:order val="0"/>
          <c:dPt>
            <c:idx val="0"/>
            <c:bubble3D val="0"/>
            <c:spPr>
              <a:solidFill>
                <a:schemeClr val="tx1">
                  <a:lumMod val="85000"/>
                  <a:lumOff val="15000"/>
                </a:schemeClr>
              </a:solidFill>
              <a:ln w="19050">
                <a:solidFill>
                  <a:schemeClr val="lt1"/>
                </a:solidFill>
              </a:ln>
              <a:effectLst/>
            </c:spPr>
            <c:extLst>
              <c:ext xmlns:c16="http://schemas.microsoft.com/office/drawing/2014/chart" uri="{C3380CC4-5D6E-409C-BE32-E72D297353CC}">
                <c16:uniqueId val="{00000006-BED0-4C4C-825C-88D1012D4185}"/>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07-BED0-4C4C-825C-88D1012D4185}"/>
              </c:ext>
            </c:extLst>
          </c:dPt>
          <c:dPt>
            <c:idx val="2"/>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1-BED0-4C4C-825C-88D1012D4185}"/>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2-BED0-4C4C-825C-88D1012D4185}"/>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08-BED0-4C4C-825C-88D1012D4185}"/>
              </c:ext>
            </c:extLst>
          </c:dPt>
          <c:dPt>
            <c:idx val="5"/>
            <c:bubble3D val="0"/>
            <c:spPr>
              <a:solidFill>
                <a:schemeClr val="accent2"/>
              </a:solidFill>
              <a:ln w="19050">
                <a:solidFill>
                  <a:schemeClr val="lt1"/>
                </a:solidFill>
              </a:ln>
              <a:effectLst/>
            </c:spPr>
            <c:extLst>
              <c:ext xmlns:c16="http://schemas.microsoft.com/office/drawing/2014/chart" uri="{C3380CC4-5D6E-409C-BE32-E72D297353CC}">
                <c16:uniqueId val="{00000003-BED0-4C4C-825C-88D1012D4185}"/>
              </c:ext>
            </c:extLst>
          </c:dPt>
          <c:dPt>
            <c:idx val="6"/>
            <c:bubble3D val="0"/>
            <c:spPr>
              <a:solidFill>
                <a:schemeClr val="tx1">
                  <a:lumMod val="50000"/>
                  <a:lumOff val="50000"/>
                </a:schemeClr>
              </a:solidFill>
              <a:ln w="19050">
                <a:solidFill>
                  <a:schemeClr val="lt1"/>
                </a:solidFill>
              </a:ln>
              <a:effectLst/>
            </c:spPr>
            <c:extLst>
              <c:ext xmlns:c16="http://schemas.microsoft.com/office/drawing/2014/chart" uri="{C3380CC4-5D6E-409C-BE32-E72D297353CC}">
                <c16:uniqueId val="{00000004-BED0-4C4C-825C-88D1012D4185}"/>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09-BED0-4C4C-825C-88D1012D4185}"/>
              </c:ext>
            </c:extLst>
          </c:dPt>
          <c:dPt>
            <c:idx val="8"/>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5-BED0-4C4C-825C-88D1012D4185}"/>
              </c:ext>
            </c:extLst>
          </c:dPt>
          <c:dLbls>
            <c:dLbl>
              <c:idx val="1"/>
              <c:delete val="1"/>
              <c:extLst>
                <c:ext xmlns:c15="http://schemas.microsoft.com/office/drawing/2012/chart" uri="{CE6537A1-D6FC-4f65-9D91-7224C49458BB}"/>
                <c:ext xmlns:c16="http://schemas.microsoft.com/office/drawing/2014/chart" uri="{C3380CC4-5D6E-409C-BE32-E72D297353CC}">
                  <c16:uniqueId val="{00000007-BED0-4C4C-825C-88D1012D4185}"/>
                </c:ext>
              </c:extLst>
            </c:dLbl>
            <c:dLbl>
              <c:idx val="4"/>
              <c:delete val="1"/>
              <c:extLst>
                <c:ext xmlns:c15="http://schemas.microsoft.com/office/drawing/2012/chart" uri="{CE6537A1-D6FC-4f65-9D91-7224C49458BB}"/>
                <c:ext xmlns:c16="http://schemas.microsoft.com/office/drawing/2014/chart" uri="{C3380CC4-5D6E-409C-BE32-E72D297353CC}">
                  <c16:uniqueId val="{00000008-BED0-4C4C-825C-88D1012D4185}"/>
                </c:ext>
              </c:extLst>
            </c:dLbl>
            <c:dLbl>
              <c:idx val="7"/>
              <c:delete val="1"/>
              <c:extLst>
                <c:ext xmlns:c15="http://schemas.microsoft.com/office/drawing/2012/chart" uri="{CE6537A1-D6FC-4f65-9D91-7224C49458BB}"/>
                <c:ext xmlns:c16="http://schemas.microsoft.com/office/drawing/2014/chart" uri="{C3380CC4-5D6E-409C-BE32-E72D297353CC}">
                  <c16:uniqueId val="{00000009-BED0-4C4C-825C-88D1012D4185}"/>
                </c:ext>
              </c:extLst>
            </c:dLbl>
            <c:dLbl>
              <c:idx val="8"/>
              <c:layout>
                <c:manualLayout>
                  <c:x val="2.5641030817893902E-3"/>
                  <c:y val="-1.2315270935960592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pt-BR"/>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ED0-4C4C-825C-88D1012D4185}"/>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pt-BR"/>
              </a:p>
            </c:txPr>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'Dados Ambientais'!$F$96:$F$104</c:f>
              <c:strCache>
                <c:ptCount val="9"/>
                <c:pt idx="0">
                  <c:v>Diesel</c:v>
                </c:pt>
                <c:pt idx="1">
                  <c:v>Querosene</c:v>
                </c:pt>
                <c:pt idx="2">
                  <c:v>GLP</c:v>
                </c:pt>
                <c:pt idx="3">
                  <c:v>Oleo combustivel</c:v>
                </c:pt>
                <c:pt idx="4">
                  <c:v>Gasolina</c:v>
                </c:pt>
                <c:pt idx="5">
                  <c:v>Gas natural</c:v>
                </c:pt>
                <c:pt idx="6">
                  <c:v>Coque</c:v>
                </c:pt>
                <c:pt idx="7">
                  <c:v>Oleo lubrificante</c:v>
                </c:pt>
                <c:pt idx="8">
                  <c:v>Energia Elétrica Não Renovável</c:v>
                </c:pt>
              </c:strCache>
            </c:strRef>
          </c:cat>
          <c:val>
            <c:numRef>
              <c:f>'Dados Ambientais'!$G$96:$G$104</c:f>
              <c:numCache>
                <c:formatCode>General</c:formatCode>
                <c:ptCount val="9"/>
                <c:pt idx="0" formatCode="#,##0.00">
                  <c:v>1399242.76</c:v>
                </c:pt>
                <c:pt idx="1">
                  <c:v>0</c:v>
                </c:pt>
                <c:pt idx="2" formatCode="#,##0.00">
                  <c:v>43464.77</c:v>
                </c:pt>
                <c:pt idx="3" formatCode="#,##0.00">
                  <c:v>439216.97</c:v>
                </c:pt>
                <c:pt idx="4" formatCode="#,##0.00">
                  <c:v>1522.95</c:v>
                </c:pt>
                <c:pt idx="5" formatCode="#,##0.00">
                  <c:v>342956.85</c:v>
                </c:pt>
                <c:pt idx="6">
                  <c:v>0</c:v>
                </c:pt>
                <c:pt idx="7" formatCode="#,##0.00">
                  <c:v>10062.879999999999</c:v>
                </c:pt>
                <c:pt idx="8" formatCode="#,##0.00">
                  <c:v>211153.83</c:v>
                </c:pt>
              </c:numCache>
            </c:numRef>
          </c:val>
          <c:extLst>
            <c:ext xmlns:c16="http://schemas.microsoft.com/office/drawing/2014/chart" uri="{C3380CC4-5D6E-409C-BE32-E72D297353CC}">
              <c16:uniqueId val="{00000000-BED0-4C4C-825C-88D1012D4185}"/>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3695825941752893"/>
          <c:y val="0.17173572493445216"/>
          <c:w val="0.33992925516932071"/>
          <c:h val="0.75822290453090457"/>
        </c:manualLayout>
      </c:layout>
      <c:overlay val="0"/>
      <c:spPr>
        <a:solidFill>
          <a:schemeClr val="lt1">
            <a:alpha val="50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pattFill prst="dkDnDiag">
      <a:fgClr>
        <a:schemeClr val="lt1"/>
      </a:fgClr>
      <a:bgClr>
        <a:schemeClr val="dk1">
          <a:lumMod val="10000"/>
          <a:lumOff val="90000"/>
        </a:schemeClr>
      </a:bgClr>
    </a:pattFill>
    <a:ln w="9525" cap="flat" cmpd="sng" algn="ctr">
      <a:solidFill>
        <a:schemeClr val="dk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r>
              <a:rPr lang="pt-BR"/>
              <a:t>Captação</a:t>
            </a:r>
            <a:r>
              <a:rPr lang="pt-BR" baseline="0"/>
              <a:t> de água</a:t>
            </a:r>
            <a:endParaRPr lang="pt-BR"/>
          </a:p>
        </c:rich>
      </c:tx>
      <c:overlay val="0"/>
      <c:spPr>
        <a:noFill/>
        <a:ln>
          <a:noFill/>
        </a:ln>
        <a:effectLst/>
      </c:spPr>
      <c:txPr>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'Dados Ambientais'!$K$153</c:f>
              <c:strCache>
                <c:ptCount val="1"/>
                <c:pt idx="0">
                  <c:v>2023</c:v>
                </c:pt>
              </c:strCache>
            </c:strRef>
          </c:tx>
          <c:spPr>
            <a:gradFill flip="none" rotWithShape="1">
              <a:gsLst>
                <a:gs pos="0">
                  <a:schemeClr val="accent1"/>
                </a:gs>
                <a:gs pos="75000">
                  <a:schemeClr val="accent1">
                    <a:lumMod val="60000"/>
                    <a:lumOff val="40000"/>
                  </a:schemeClr>
                </a:gs>
                <a:gs pos="51000">
                  <a:schemeClr val="accent1">
                    <a:alpha val="75000"/>
                  </a:schemeClr>
                </a:gs>
                <a:gs pos="100000">
                  <a:schemeClr val="accent1">
                    <a:lumMod val="20000"/>
                    <a:lumOff val="80000"/>
                    <a:alpha val="15000"/>
                  </a:schemeClr>
                </a:gs>
              </a:gsLst>
              <a:lin ang="5400000" scaled="0"/>
            </a:gradFill>
            <a:ln>
              <a:noFill/>
            </a:ln>
            <a:effectLst/>
          </c:spPr>
          <c:invertIfNegative val="0"/>
          <c:cat>
            <c:strRef>
              <c:f>'Dados Ambientais'!$J$154:$J$155</c:f>
              <c:strCache>
                <c:ptCount val="2"/>
                <c:pt idx="0">
                  <c:v> Mineração </c:v>
                </c:pt>
                <c:pt idx="1">
                  <c:v> Metalurgia </c:v>
                </c:pt>
              </c:strCache>
            </c:strRef>
          </c:cat>
          <c:val>
            <c:numRef>
              <c:f>'Dados Ambientais'!$K$154:$K$155</c:f>
              <c:numCache>
                <c:formatCode>_(* #,##0.00_);_(* \(#,##0.00\);_(* "-"??_);_(@_)</c:formatCode>
                <c:ptCount val="2"/>
                <c:pt idx="0">
                  <c:v>141192</c:v>
                </c:pt>
                <c:pt idx="1">
                  <c:v>14733.513000000001</c:v>
                </c:pt>
              </c:numCache>
            </c:numRef>
          </c:val>
          <c:extLst>
            <c:ext xmlns:c16="http://schemas.microsoft.com/office/drawing/2014/chart" uri="{C3380CC4-5D6E-409C-BE32-E72D297353CC}">
              <c16:uniqueId val="{00000000-1F52-4CF0-B1F3-B93F5D871EA6}"/>
            </c:ext>
          </c:extLst>
        </c:ser>
        <c:ser>
          <c:idx val="1"/>
          <c:order val="1"/>
          <c:tx>
            <c:strRef>
              <c:f>'Dados Ambientais'!$L$153</c:f>
              <c:strCache>
                <c:ptCount val="1"/>
                <c:pt idx="0">
                  <c:v>2024</c:v>
                </c:pt>
              </c:strCache>
            </c:strRef>
          </c:tx>
          <c:spPr>
            <a:gradFill flip="none" rotWithShape="1">
              <a:gsLst>
                <a:gs pos="0">
                  <a:schemeClr val="accent2"/>
                </a:gs>
                <a:gs pos="75000">
                  <a:schemeClr val="accent2">
                    <a:lumMod val="60000"/>
                    <a:lumOff val="40000"/>
                  </a:schemeClr>
                </a:gs>
                <a:gs pos="51000">
                  <a:schemeClr val="accent2">
                    <a:alpha val="75000"/>
                  </a:schemeClr>
                </a:gs>
                <a:gs pos="100000">
                  <a:schemeClr val="accent2">
                    <a:lumMod val="20000"/>
                    <a:lumOff val="80000"/>
                    <a:alpha val="15000"/>
                  </a:schemeClr>
                </a:gs>
              </a:gsLst>
              <a:lin ang="5400000" scaled="0"/>
            </a:gradFill>
            <a:ln>
              <a:noFill/>
            </a:ln>
            <a:effectLst/>
          </c:spPr>
          <c:invertIfNegative val="0"/>
          <c:cat>
            <c:strRef>
              <c:f>'Dados Ambientais'!$J$154:$J$155</c:f>
              <c:strCache>
                <c:ptCount val="2"/>
                <c:pt idx="0">
                  <c:v> Mineração </c:v>
                </c:pt>
                <c:pt idx="1">
                  <c:v> Metalurgia </c:v>
                </c:pt>
              </c:strCache>
            </c:strRef>
          </c:cat>
          <c:val>
            <c:numRef>
              <c:f>'Dados Ambientais'!$L$154:$L$155</c:f>
              <c:numCache>
                <c:formatCode>_(* #,##0.00_);_(* \(#,##0.00\);_(* "-"??_);_(@_)</c:formatCode>
                <c:ptCount val="2"/>
                <c:pt idx="0">
                  <c:v>135008.22699999998</c:v>
                </c:pt>
                <c:pt idx="1">
                  <c:v>15046.886</c:v>
                </c:pt>
              </c:numCache>
            </c:numRef>
          </c:val>
          <c:extLst>
            <c:ext xmlns:c16="http://schemas.microsoft.com/office/drawing/2014/chart" uri="{C3380CC4-5D6E-409C-BE32-E72D297353CC}">
              <c16:uniqueId val="{00000001-1F52-4CF0-B1F3-B93F5D871EA6}"/>
            </c:ext>
          </c:extLst>
        </c:ser>
        <c:ser>
          <c:idx val="2"/>
          <c:order val="2"/>
          <c:tx>
            <c:strRef>
              <c:f>'Dados Ambientais'!$B$167:$B$173</c:f>
              <c:strCache>
                <c:ptCount val="7"/>
                <c:pt idx="0">
                  <c:v>2025</c:v>
                </c:pt>
              </c:strCache>
            </c:strRef>
          </c:tx>
          <c:spPr>
            <a:gradFill flip="none" rotWithShape="1">
              <a:gsLst>
                <a:gs pos="0">
                  <a:schemeClr val="tx1">
                    <a:lumMod val="65000"/>
                    <a:lumOff val="35000"/>
                    <a:tint val="66000"/>
                    <a:satMod val="160000"/>
                  </a:schemeClr>
                </a:gs>
                <a:gs pos="50000">
                  <a:schemeClr val="tx1">
                    <a:lumMod val="65000"/>
                    <a:lumOff val="35000"/>
                    <a:tint val="44500"/>
                    <a:satMod val="160000"/>
                  </a:schemeClr>
                </a:gs>
                <a:gs pos="100000">
                  <a:schemeClr val="tx1">
                    <a:lumMod val="65000"/>
                    <a:lumOff val="35000"/>
                    <a:tint val="23500"/>
                    <a:satMod val="160000"/>
                  </a:schemeClr>
                </a:gs>
              </a:gsLst>
              <a:lin ang="5400000" scaled="1"/>
              <a:tileRect/>
            </a:gradFill>
            <a:ln>
              <a:noFill/>
            </a:ln>
            <a:effectLst/>
          </c:spPr>
          <c:invertIfNegative val="0"/>
          <c:val>
            <c:numRef>
              <c:f>('Dados Ambientais'!$F$173,'Dados Ambientais'!$I$173)</c:f>
              <c:numCache>
                <c:formatCode>_(* #,##0.00_);_(* \(#,##0.00\);_(* "-"??_);_(@_)</c:formatCode>
                <c:ptCount val="2"/>
                <c:pt idx="0">
                  <c:v>123795.58023000001</c:v>
                </c:pt>
                <c:pt idx="1">
                  <c:v>16292.61738482392</c:v>
                </c:pt>
              </c:numCache>
            </c:numRef>
          </c:val>
          <c:extLst>
            <c:ext xmlns:c16="http://schemas.microsoft.com/office/drawing/2014/chart" uri="{C3380CC4-5D6E-409C-BE32-E72D297353CC}">
              <c16:uniqueId val="{00000000-3E2F-4AEE-AA2B-97E11ED907D0}"/>
            </c:ext>
          </c:extLst>
        </c:ser>
        <c:dLbls>
          <c:showLegendKey val="0"/>
          <c:showVal val="0"/>
          <c:showCatName val="0"/>
          <c:showSerName val="0"/>
          <c:showPercent val="0"/>
          <c:showBubbleSize val="0"/>
        </c:dLbls>
        <c:gapWidth val="355"/>
        <c:overlap val="-70"/>
        <c:axId val="1941972576"/>
        <c:axId val="1941969216"/>
      </c:barChart>
      <c:catAx>
        <c:axId val="1941972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941969216"/>
        <c:crosses val="autoZero"/>
        <c:auto val="1"/>
        <c:lblAlgn val="ctr"/>
        <c:lblOffset val="100"/>
        <c:noMultiLvlLbl val="0"/>
      </c:catAx>
      <c:valAx>
        <c:axId val="1941969216"/>
        <c:scaling>
          <c:orientation val="minMax"/>
        </c:scaling>
        <c:delete val="0"/>
        <c:axPos val="l"/>
        <c:majorGridlines>
          <c:spPr>
            <a:ln w="9525" cap="flat" cmpd="sng" algn="ctr">
              <a:gradFill>
                <a:gsLst>
                  <a:gs pos="100000">
                    <a:schemeClr val="tx1">
                      <a:lumMod val="5000"/>
                      <a:lumOff val="95000"/>
                    </a:schemeClr>
                  </a:gs>
                  <a:gs pos="0">
                    <a:schemeClr val="tx1">
                      <a:lumMod val="25000"/>
                      <a:lumOff val="75000"/>
                    </a:schemeClr>
                  </a:gs>
                </a:gsLst>
                <a:lin ang="5400000" scaled="0"/>
              </a:gra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BR"/>
          </a:p>
        </c:txPr>
        <c:crossAx val="19419725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pt-BR" b="1"/>
              <a:t>Distribuição da Captação nas Operações Nexa</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doughnutChart>
        <c:varyColors val="1"/>
        <c:ser>
          <c:idx val="0"/>
          <c:order val="0"/>
          <c:dPt>
            <c:idx val="0"/>
            <c:bubble3D val="0"/>
            <c:spPr>
              <a:solidFill>
                <a:schemeClr val="tx1">
                  <a:lumMod val="65000"/>
                  <a:lumOff val="35000"/>
                </a:schemeClr>
              </a:solidFill>
              <a:ln w="19050">
                <a:solidFill>
                  <a:schemeClr val="lt1"/>
                </a:solidFill>
              </a:ln>
              <a:effectLst/>
            </c:spPr>
            <c:extLst>
              <c:ext xmlns:c16="http://schemas.microsoft.com/office/drawing/2014/chart" uri="{C3380CC4-5D6E-409C-BE32-E72D297353CC}">
                <c16:uniqueId val="{00000002-980D-43AA-A48D-B731D145492B}"/>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980D-43AA-A48D-B731D145492B}"/>
              </c:ext>
            </c:extLst>
          </c:dPt>
          <c:dPt>
            <c:idx val="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4-980D-43AA-A48D-B731D145492B}"/>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5-980D-43AA-A48D-B731D145492B}"/>
              </c:ext>
            </c:extLst>
          </c:dPt>
          <c:dPt>
            <c:idx val="4"/>
            <c:bubble3D val="0"/>
            <c:spPr>
              <a:solidFill>
                <a:srgbClr val="FFCC99"/>
              </a:solidFill>
              <a:ln w="19050">
                <a:solidFill>
                  <a:schemeClr val="lt1"/>
                </a:solidFill>
              </a:ln>
              <a:effectLst/>
            </c:spPr>
            <c:extLst>
              <c:ext xmlns:c16="http://schemas.microsoft.com/office/drawing/2014/chart" uri="{C3380CC4-5D6E-409C-BE32-E72D297353CC}">
                <c16:uniqueId val="{00000006-980D-43AA-A48D-B731D145492B}"/>
              </c:ext>
            </c:extLst>
          </c:dPt>
          <c:dPt>
            <c:idx val="5"/>
            <c:bubble3D val="0"/>
            <c:spPr>
              <a:solidFill>
                <a:schemeClr val="tx1">
                  <a:lumMod val="85000"/>
                  <a:lumOff val="15000"/>
                </a:schemeClr>
              </a:solidFill>
              <a:ln w="19050">
                <a:solidFill>
                  <a:schemeClr val="lt1"/>
                </a:solidFill>
              </a:ln>
              <a:effectLst/>
            </c:spPr>
            <c:extLst>
              <c:ext xmlns:c16="http://schemas.microsoft.com/office/drawing/2014/chart" uri="{C3380CC4-5D6E-409C-BE32-E72D297353CC}">
                <c16:uniqueId val="{00000007-980D-43AA-A48D-B731D145492B}"/>
              </c:ext>
            </c:extLst>
          </c:dPt>
          <c:dPt>
            <c:idx val="6"/>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8-980D-43AA-A48D-B731D145492B}"/>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1-980D-43AA-A48D-B731D145492B}"/>
              </c:ext>
            </c:extLst>
          </c:dPt>
          <c:cat>
            <c:strRef>
              <c:f>'Dados Ambientais'!$K$160:$K$167</c:f>
              <c:strCache>
                <c:ptCount val="8"/>
                <c:pt idx="0">
                  <c:v>Aripuanã</c:v>
                </c:pt>
                <c:pt idx="1">
                  <c:v>Atacocha</c:v>
                </c:pt>
                <c:pt idx="2">
                  <c:v>Cajamarquilla</c:v>
                </c:pt>
                <c:pt idx="3">
                  <c:v>Cerro Lindo</c:v>
                </c:pt>
                <c:pt idx="4">
                  <c:v>El Porvenir</c:v>
                </c:pt>
                <c:pt idx="5">
                  <c:v>Juiz de Fora</c:v>
                </c:pt>
                <c:pt idx="6">
                  <c:v>Três Marias </c:v>
                </c:pt>
                <c:pt idx="7">
                  <c:v>Vazante </c:v>
                </c:pt>
              </c:strCache>
            </c:strRef>
          </c:cat>
          <c:val>
            <c:numRef>
              <c:f>'Dados Ambientais'!$L$160:$L$167</c:f>
              <c:numCache>
                <c:formatCode>General</c:formatCode>
                <c:ptCount val="8"/>
                <c:pt idx="0">
                  <c:v>0.02</c:v>
                </c:pt>
                <c:pt idx="1">
                  <c:v>0.03</c:v>
                </c:pt>
                <c:pt idx="2">
                  <c:v>0.04</c:v>
                </c:pt>
                <c:pt idx="3">
                  <c:v>0.03</c:v>
                </c:pt>
                <c:pt idx="4">
                  <c:v>7.0000000000000007E-2</c:v>
                </c:pt>
                <c:pt idx="5">
                  <c:v>0.03</c:v>
                </c:pt>
                <c:pt idx="6">
                  <c:v>0.05</c:v>
                </c:pt>
                <c:pt idx="7">
                  <c:v>0.73</c:v>
                </c:pt>
              </c:numCache>
            </c:numRef>
          </c:val>
          <c:extLst>
            <c:ext xmlns:c16="http://schemas.microsoft.com/office/drawing/2014/chart" uri="{C3380CC4-5D6E-409C-BE32-E72D297353CC}">
              <c16:uniqueId val="{00000000-980D-43AA-A48D-B731D145492B}"/>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r>
              <a:rPr lang="pt-BR"/>
              <a:t>descarte</a:t>
            </a:r>
            <a:r>
              <a:rPr lang="pt-BR" baseline="0"/>
              <a:t> de água</a:t>
            </a:r>
            <a:endParaRPr lang="pt-BR"/>
          </a:p>
        </c:rich>
      </c:tx>
      <c:overlay val="0"/>
      <c:spPr>
        <a:noFill/>
        <a:ln>
          <a:noFill/>
        </a:ln>
        <a:effectLst/>
      </c:spPr>
      <c:txPr>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'Dados Ambientais'!$K$182</c:f>
              <c:strCache>
                <c:ptCount val="1"/>
                <c:pt idx="0">
                  <c:v>2023</c:v>
                </c:pt>
              </c:strCache>
            </c:strRef>
          </c:tx>
          <c:spPr>
            <a:gradFill flip="none" rotWithShape="1">
              <a:gsLst>
                <a:gs pos="0">
                  <a:schemeClr val="accent1"/>
                </a:gs>
                <a:gs pos="75000">
                  <a:schemeClr val="accent1">
                    <a:lumMod val="60000"/>
                    <a:lumOff val="40000"/>
                  </a:schemeClr>
                </a:gs>
                <a:gs pos="51000">
                  <a:schemeClr val="accent1">
                    <a:alpha val="75000"/>
                  </a:schemeClr>
                </a:gs>
                <a:gs pos="100000">
                  <a:schemeClr val="accent1">
                    <a:lumMod val="20000"/>
                    <a:lumOff val="80000"/>
                    <a:alpha val="15000"/>
                  </a:schemeClr>
                </a:gs>
              </a:gsLst>
              <a:lin ang="5400000" scaled="0"/>
            </a:gradFill>
            <a:ln>
              <a:noFill/>
            </a:ln>
            <a:effectLst/>
          </c:spPr>
          <c:invertIfNegative val="0"/>
          <c:cat>
            <c:strRef>
              <c:f>'Dados Ambientais'!$J$183:$J$184</c:f>
              <c:strCache>
                <c:ptCount val="2"/>
                <c:pt idx="0">
                  <c:v> Mineração </c:v>
                </c:pt>
                <c:pt idx="1">
                  <c:v> Metalurgia </c:v>
                </c:pt>
              </c:strCache>
            </c:strRef>
          </c:cat>
          <c:val>
            <c:numRef>
              <c:f>'Dados Ambientais'!$K$183:$K$184</c:f>
              <c:numCache>
                <c:formatCode>_(* #,##0.00_);_(* \(#,##0.00\);_(* "-"??_);_(@_)</c:formatCode>
                <c:ptCount val="2"/>
                <c:pt idx="0">
                  <c:v>130802.69700000001</c:v>
                </c:pt>
                <c:pt idx="1">
                  <c:v>6338.3609999999999</c:v>
                </c:pt>
              </c:numCache>
            </c:numRef>
          </c:val>
          <c:extLst>
            <c:ext xmlns:c16="http://schemas.microsoft.com/office/drawing/2014/chart" uri="{C3380CC4-5D6E-409C-BE32-E72D297353CC}">
              <c16:uniqueId val="{00000000-4038-47E6-AA36-259554D72189}"/>
            </c:ext>
          </c:extLst>
        </c:ser>
        <c:ser>
          <c:idx val="1"/>
          <c:order val="1"/>
          <c:tx>
            <c:strRef>
              <c:f>'Dados Ambientais'!$L$182</c:f>
              <c:strCache>
                <c:ptCount val="1"/>
                <c:pt idx="0">
                  <c:v>2024</c:v>
                </c:pt>
              </c:strCache>
            </c:strRef>
          </c:tx>
          <c:spPr>
            <a:gradFill flip="none" rotWithShape="1">
              <a:gsLst>
                <a:gs pos="0">
                  <a:schemeClr val="accent2"/>
                </a:gs>
                <a:gs pos="75000">
                  <a:schemeClr val="accent2">
                    <a:lumMod val="60000"/>
                    <a:lumOff val="40000"/>
                  </a:schemeClr>
                </a:gs>
                <a:gs pos="51000">
                  <a:schemeClr val="accent2">
                    <a:alpha val="75000"/>
                  </a:schemeClr>
                </a:gs>
                <a:gs pos="100000">
                  <a:schemeClr val="accent2">
                    <a:lumMod val="20000"/>
                    <a:lumOff val="80000"/>
                    <a:alpha val="15000"/>
                  </a:schemeClr>
                </a:gs>
              </a:gsLst>
              <a:lin ang="5400000" scaled="0"/>
            </a:gradFill>
            <a:ln>
              <a:noFill/>
            </a:ln>
            <a:effectLst/>
          </c:spPr>
          <c:invertIfNegative val="0"/>
          <c:cat>
            <c:strRef>
              <c:f>'Dados Ambientais'!$J$183:$J$184</c:f>
              <c:strCache>
                <c:ptCount val="2"/>
                <c:pt idx="0">
                  <c:v> Mineração </c:v>
                </c:pt>
                <c:pt idx="1">
                  <c:v> Metalurgia </c:v>
                </c:pt>
              </c:strCache>
            </c:strRef>
          </c:cat>
          <c:val>
            <c:numRef>
              <c:f>'Dados Ambientais'!$L$183:$L$184</c:f>
              <c:numCache>
                <c:formatCode>_(* #,##0.00_);_(* \(#,##0.00\);_(* "-"??_);_(@_)</c:formatCode>
                <c:ptCount val="2"/>
                <c:pt idx="0">
                  <c:v>128153</c:v>
                </c:pt>
                <c:pt idx="1">
                  <c:v>7139</c:v>
                </c:pt>
              </c:numCache>
            </c:numRef>
          </c:val>
          <c:extLst>
            <c:ext xmlns:c16="http://schemas.microsoft.com/office/drawing/2014/chart" uri="{C3380CC4-5D6E-409C-BE32-E72D297353CC}">
              <c16:uniqueId val="{00000001-4038-47E6-AA36-259554D72189}"/>
            </c:ext>
          </c:extLst>
        </c:ser>
        <c:ser>
          <c:idx val="2"/>
          <c:order val="2"/>
          <c:tx>
            <c:strRef>
              <c:f>'Dados Ambientais'!$M$182</c:f>
              <c:strCache>
                <c:ptCount val="1"/>
                <c:pt idx="0">
                  <c:v>2025</c:v>
                </c:pt>
              </c:strCache>
            </c:strRef>
          </c:tx>
          <c:spPr>
            <a:gradFill flip="none" rotWithShape="1">
              <a:gsLst>
                <a:gs pos="0">
                  <a:schemeClr val="tx1">
                    <a:lumMod val="65000"/>
                    <a:lumOff val="35000"/>
                    <a:tint val="66000"/>
                    <a:satMod val="160000"/>
                  </a:schemeClr>
                </a:gs>
                <a:gs pos="50000">
                  <a:schemeClr val="tx1">
                    <a:lumMod val="65000"/>
                    <a:lumOff val="35000"/>
                    <a:tint val="44500"/>
                    <a:satMod val="160000"/>
                  </a:schemeClr>
                </a:gs>
                <a:gs pos="100000">
                  <a:schemeClr val="tx1">
                    <a:lumMod val="65000"/>
                    <a:lumOff val="35000"/>
                    <a:tint val="23500"/>
                    <a:satMod val="160000"/>
                  </a:schemeClr>
                </a:gs>
              </a:gsLst>
              <a:lin ang="5400000" scaled="1"/>
              <a:tileRect/>
            </a:gradFill>
            <a:ln>
              <a:noFill/>
            </a:ln>
            <a:effectLst/>
          </c:spPr>
          <c:invertIfNegative val="0"/>
          <c:cat>
            <c:strRef>
              <c:f>'Dados Ambientais'!$J$183:$J$184</c:f>
              <c:strCache>
                <c:ptCount val="2"/>
                <c:pt idx="0">
                  <c:v> Mineração </c:v>
                </c:pt>
                <c:pt idx="1">
                  <c:v> Metalurgia </c:v>
                </c:pt>
              </c:strCache>
            </c:strRef>
          </c:cat>
          <c:val>
            <c:numRef>
              <c:f>'Dados Ambientais'!$M$183:$M$184</c:f>
              <c:numCache>
                <c:formatCode>_(* #,##0.00_);_(* \(#,##0.00\);_(* "-"??_);_(@_)</c:formatCode>
                <c:ptCount val="2"/>
                <c:pt idx="0">
                  <c:v>113824.36192775</c:v>
                </c:pt>
                <c:pt idx="1">
                  <c:v>7122.8511100000005</c:v>
                </c:pt>
              </c:numCache>
            </c:numRef>
          </c:val>
          <c:extLst>
            <c:ext xmlns:c16="http://schemas.microsoft.com/office/drawing/2014/chart" uri="{C3380CC4-5D6E-409C-BE32-E72D297353CC}">
              <c16:uniqueId val="{00000000-154D-4470-AE69-15B7B2559219}"/>
            </c:ext>
          </c:extLst>
        </c:ser>
        <c:dLbls>
          <c:showLegendKey val="0"/>
          <c:showVal val="0"/>
          <c:showCatName val="0"/>
          <c:showSerName val="0"/>
          <c:showPercent val="0"/>
          <c:showBubbleSize val="0"/>
        </c:dLbls>
        <c:gapWidth val="355"/>
        <c:overlap val="-70"/>
        <c:axId val="1941972576"/>
        <c:axId val="1941969216"/>
      </c:barChart>
      <c:catAx>
        <c:axId val="1941972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pt-BR"/>
          </a:p>
        </c:txPr>
        <c:crossAx val="1941969216"/>
        <c:crosses val="autoZero"/>
        <c:auto val="1"/>
        <c:lblAlgn val="ctr"/>
        <c:lblOffset val="100"/>
        <c:noMultiLvlLbl val="0"/>
      </c:catAx>
      <c:valAx>
        <c:axId val="1941969216"/>
        <c:scaling>
          <c:orientation val="minMax"/>
        </c:scaling>
        <c:delete val="0"/>
        <c:axPos val="l"/>
        <c:majorGridlines>
          <c:spPr>
            <a:ln w="9525" cap="flat" cmpd="sng" algn="ctr">
              <a:gradFill>
                <a:gsLst>
                  <a:gs pos="100000">
                    <a:schemeClr val="tx1">
                      <a:lumMod val="5000"/>
                      <a:lumOff val="95000"/>
                    </a:schemeClr>
                  </a:gs>
                  <a:gs pos="0">
                    <a:schemeClr val="tx1">
                      <a:lumMod val="25000"/>
                      <a:lumOff val="75000"/>
                    </a:schemeClr>
                  </a:gs>
                </a:gsLst>
                <a:lin ang="5400000" scaled="0"/>
              </a:gra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pt-BR"/>
          </a:p>
        </c:txPr>
        <c:crossAx val="19419725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pt-BR" sz="2000" b="1"/>
              <a:t>Distribuição da Captação nas Operações Nexa</a:t>
            </a:r>
          </a:p>
        </c:rich>
      </c:tx>
      <c:layout>
        <c:manualLayout>
          <c:xMode val="edge"/>
          <c:yMode val="edge"/>
          <c:x val="8.3180308183003274E-2"/>
          <c:y val="2.3828867453332007E-2"/>
        </c:manualLayout>
      </c:layout>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manualLayout>
          <c:layoutTarget val="inner"/>
          <c:xMode val="edge"/>
          <c:yMode val="edge"/>
          <c:x val="0.21517338465651314"/>
          <c:y val="0.13501140783575719"/>
          <c:w val="0.46956055345034514"/>
          <c:h val="0.78558897642818426"/>
        </c:manualLayout>
      </c:layout>
      <c:doughnutChart>
        <c:varyColors val="1"/>
        <c:ser>
          <c:idx val="0"/>
          <c:order val="0"/>
          <c:dPt>
            <c:idx val="0"/>
            <c:bubble3D val="0"/>
            <c:spPr>
              <a:solidFill>
                <a:schemeClr val="tx1">
                  <a:lumMod val="65000"/>
                  <a:lumOff val="35000"/>
                </a:schemeClr>
              </a:solidFill>
              <a:ln w="19050">
                <a:solidFill>
                  <a:schemeClr val="lt1"/>
                </a:solidFill>
              </a:ln>
              <a:effectLst/>
            </c:spPr>
            <c:extLst>
              <c:ext xmlns:c16="http://schemas.microsoft.com/office/drawing/2014/chart" uri="{C3380CC4-5D6E-409C-BE32-E72D297353CC}">
                <c16:uniqueId val="{00000001-F46E-46D8-8D67-7C4C30F96FB6}"/>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F46E-46D8-8D67-7C4C30F96FB6}"/>
              </c:ext>
            </c:extLst>
          </c:dPt>
          <c:dPt>
            <c:idx val="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5-F46E-46D8-8D67-7C4C30F96FB6}"/>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7-F46E-46D8-8D67-7C4C30F96FB6}"/>
              </c:ext>
            </c:extLst>
          </c:dPt>
          <c:dPt>
            <c:idx val="4"/>
            <c:bubble3D val="0"/>
            <c:spPr>
              <a:solidFill>
                <a:srgbClr val="FFCC99"/>
              </a:solidFill>
              <a:ln w="19050">
                <a:solidFill>
                  <a:schemeClr val="lt1"/>
                </a:solidFill>
              </a:ln>
              <a:effectLst/>
            </c:spPr>
            <c:extLst>
              <c:ext xmlns:c16="http://schemas.microsoft.com/office/drawing/2014/chart" uri="{C3380CC4-5D6E-409C-BE32-E72D297353CC}">
                <c16:uniqueId val="{00000009-F46E-46D8-8D67-7C4C30F96FB6}"/>
              </c:ext>
            </c:extLst>
          </c:dPt>
          <c:dPt>
            <c:idx val="5"/>
            <c:bubble3D val="0"/>
            <c:spPr>
              <a:solidFill>
                <a:schemeClr val="tx1">
                  <a:lumMod val="85000"/>
                  <a:lumOff val="15000"/>
                </a:schemeClr>
              </a:solidFill>
              <a:ln w="19050">
                <a:solidFill>
                  <a:schemeClr val="lt1"/>
                </a:solidFill>
              </a:ln>
              <a:effectLst/>
            </c:spPr>
            <c:extLst>
              <c:ext xmlns:c16="http://schemas.microsoft.com/office/drawing/2014/chart" uri="{C3380CC4-5D6E-409C-BE32-E72D297353CC}">
                <c16:uniqueId val="{0000000B-F46E-46D8-8D67-7C4C30F96FB6}"/>
              </c:ext>
            </c:extLst>
          </c:dPt>
          <c:dPt>
            <c:idx val="6"/>
            <c:bubble3D val="0"/>
            <c:spPr>
              <a:solidFill>
                <a:schemeClr val="accent2"/>
              </a:solidFill>
              <a:ln w="19050">
                <a:solidFill>
                  <a:schemeClr val="lt1"/>
                </a:solidFill>
              </a:ln>
              <a:effectLst/>
            </c:spPr>
            <c:extLst>
              <c:ext xmlns:c16="http://schemas.microsoft.com/office/drawing/2014/chart" uri="{C3380CC4-5D6E-409C-BE32-E72D297353CC}">
                <c16:uniqueId val="{0000000D-F46E-46D8-8D67-7C4C30F96FB6}"/>
              </c:ext>
            </c:extLst>
          </c:dPt>
          <c:cat>
            <c:strRef>
              <c:f>'Dados Ambientais'!$K$185:$K$191</c:f>
              <c:strCache>
                <c:ptCount val="7"/>
                <c:pt idx="0">
                  <c:v>Aripuanã</c:v>
                </c:pt>
                <c:pt idx="1">
                  <c:v>Atacocha</c:v>
                </c:pt>
                <c:pt idx="2">
                  <c:v>Cajamarquilla</c:v>
                </c:pt>
                <c:pt idx="3">
                  <c:v>Cerro Lindo</c:v>
                </c:pt>
                <c:pt idx="4">
                  <c:v>El Porvenir</c:v>
                </c:pt>
                <c:pt idx="5">
                  <c:v>Juiz de Fora</c:v>
                </c:pt>
                <c:pt idx="6">
                  <c:v>Vazante</c:v>
                </c:pt>
              </c:strCache>
            </c:strRef>
          </c:cat>
          <c:val>
            <c:numRef>
              <c:f>'Dados Ambientais'!$L$185:$L$191</c:f>
              <c:numCache>
                <c:formatCode>General</c:formatCode>
                <c:ptCount val="7"/>
                <c:pt idx="0">
                  <c:v>0</c:v>
                </c:pt>
                <c:pt idx="1">
                  <c:v>0.03</c:v>
                </c:pt>
                <c:pt idx="2">
                  <c:v>0</c:v>
                </c:pt>
                <c:pt idx="3">
                  <c:v>0.02</c:v>
                </c:pt>
                <c:pt idx="4">
                  <c:v>0.06</c:v>
                </c:pt>
                <c:pt idx="5">
                  <c:v>0.02</c:v>
                </c:pt>
                <c:pt idx="6">
                  <c:v>0.83</c:v>
                </c:pt>
              </c:numCache>
            </c:numRef>
          </c:val>
          <c:extLst>
            <c:ext xmlns:c16="http://schemas.microsoft.com/office/drawing/2014/chart" uri="{C3380CC4-5D6E-409C-BE32-E72D297353CC}">
              <c16:uniqueId val="{00000010-F46E-46D8-8D67-7C4C30F96FB6}"/>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Verdana" panose="020B0604030504040204" pitchFamily="34" charset="0"/>
                <a:ea typeface="Verdana" panose="020B0604030504040204" pitchFamily="34" charset="0"/>
                <a:cs typeface="+mn-cs"/>
              </a:defRPr>
            </a:pPr>
            <a:r>
              <a:rPr lang="pt-BR">
                <a:latin typeface="Verdana" panose="020B0604030504040204" pitchFamily="34" charset="0"/>
                <a:ea typeface="Verdana" panose="020B0604030504040204" pitchFamily="34" charset="0"/>
              </a:rPr>
              <a:t>Emissões</a:t>
            </a:r>
            <a:r>
              <a:rPr lang="pt-BR" baseline="0">
                <a:latin typeface="Verdana" panose="020B0604030504040204" pitchFamily="34" charset="0"/>
                <a:ea typeface="Verdana" panose="020B0604030504040204" pitchFamily="34" charset="0"/>
              </a:rPr>
              <a:t> Nexa por Operação</a:t>
            </a:r>
            <a:endParaRPr lang="pt-BR">
              <a:latin typeface="Verdana" panose="020B0604030504040204" pitchFamily="34" charset="0"/>
              <a:ea typeface="Verdana" panose="020B0604030504040204" pitchFamily="34" charset="0"/>
            </a:endParaRPr>
          </a:p>
        </c:rich>
      </c:tx>
      <c:layout>
        <c:manualLayout>
          <c:xMode val="edge"/>
          <c:yMode val="edge"/>
          <c:x val="0.35647138047138049"/>
          <c:y val="1.9566736547868623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Verdana" panose="020B0604030504040204" pitchFamily="34" charset="0"/>
              <a:ea typeface="Verdana" panose="020B0604030504040204" pitchFamily="34" charset="0"/>
              <a:cs typeface="+mn-cs"/>
            </a:defRPr>
          </a:pPr>
          <a:endParaRPr lang="pt-BR"/>
        </a:p>
      </c:txPr>
    </c:title>
    <c:autoTitleDeleted val="0"/>
    <c:plotArea>
      <c:layout/>
      <c:barChart>
        <c:barDir val="bar"/>
        <c:grouping val="clustered"/>
        <c:varyColors val="0"/>
        <c:ser>
          <c:idx val="1"/>
          <c:order val="0"/>
          <c:tx>
            <c:v>2023</c:v>
          </c:tx>
          <c:spPr>
            <a:solidFill>
              <a:schemeClr val="bg2">
                <a:lumMod val="50000"/>
              </a:schemeClr>
            </a:solidFill>
            <a:ln w="9525" cap="flat" cmpd="sng" algn="ctr">
              <a:solidFill>
                <a:schemeClr val="accent2">
                  <a:shade val="95000"/>
                </a:schemeClr>
              </a:solidFill>
              <a:round/>
            </a:ln>
            <a:effectLst/>
          </c:spPr>
          <c:invertIfNegative val="0"/>
          <c:cat>
            <c:strLit>
              <c:ptCount val="11"/>
              <c:pt idx="0">
                <c:v>CAJAMARQUILLA</c:v>
              </c:pt>
              <c:pt idx="1">
                <c:v>TRÊS MARIAS</c:v>
              </c:pt>
              <c:pt idx="2">
                <c:v>JUIZ DE FORA</c:v>
              </c:pt>
              <c:pt idx="3">
                <c:v>ARIPUANÃ</c:v>
              </c:pt>
              <c:pt idx="4">
                <c:v>VAZANTE</c:v>
              </c:pt>
              <c:pt idx="5">
                <c:v>MORRO AGUDO</c:v>
              </c:pt>
              <c:pt idx="6">
                <c:v>CERRO LINDO</c:v>
              </c:pt>
              <c:pt idx="7">
                <c:v>ATACOCHA</c:v>
              </c:pt>
              <c:pt idx="8">
                <c:v>EL POVENIR</c:v>
              </c:pt>
              <c:pt idx="9">
                <c:v>CORPORATIVO BR</c:v>
              </c:pt>
              <c:pt idx="10">
                <c:v>CORPORATIVO PERU</c:v>
              </c:pt>
            </c:strLit>
          </c:cat>
          <c:val>
            <c:numLit>
              <c:formatCode>General</c:formatCode>
              <c:ptCount val="11"/>
              <c:pt idx="0">
                <c:v>18182.932000000001</c:v>
              </c:pt>
              <c:pt idx="1">
                <c:v>34622.242000000006</c:v>
              </c:pt>
              <c:pt idx="2">
                <c:v>97117.119999999995</c:v>
              </c:pt>
              <c:pt idx="3">
                <c:v>16827.315999999999</c:v>
              </c:pt>
              <c:pt idx="4">
                <c:v>16019.626</c:v>
              </c:pt>
              <c:pt idx="5">
                <c:v>11940.824000000001</c:v>
              </c:pt>
              <c:pt idx="6">
                <c:v>26952.887000000002</c:v>
              </c:pt>
              <c:pt idx="7">
                <c:v>8759.6989999999987</c:v>
              </c:pt>
              <c:pt idx="8">
                <c:v>12304.466999999999</c:v>
              </c:pt>
              <c:pt idx="9">
                <c:v>881.75099999999998</c:v>
              </c:pt>
              <c:pt idx="10">
                <c:v>1382.73</c:v>
              </c:pt>
            </c:numLit>
          </c:val>
          <c:extLst>
            <c:ext xmlns:c16="http://schemas.microsoft.com/office/drawing/2014/chart" uri="{C3380CC4-5D6E-409C-BE32-E72D297353CC}">
              <c16:uniqueId val="{00000001-3F98-4E16-933B-46FB0D5863EC}"/>
            </c:ext>
          </c:extLst>
        </c:ser>
        <c:ser>
          <c:idx val="2"/>
          <c:order val="1"/>
          <c:tx>
            <c:v>2024</c:v>
          </c:tx>
          <c:spPr>
            <a:solidFill>
              <a:schemeClr val="accent2"/>
            </a:solidFill>
            <a:ln w="9525" cap="flat" cmpd="sng" algn="ctr">
              <a:solidFill>
                <a:schemeClr val="accent3">
                  <a:shade val="95000"/>
                </a:schemeClr>
              </a:solidFill>
              <a:round/>
            </a:ln>
            <a:effectLst/>
          </c:spPr>
          <c:invertIfNegative val="0"/>
          <c:cat>
            <c:strLit>
              <c:ptCount val="11"/>
              <c:pt idx="0">
                <c:v>CAJAMARQUILLA</c:v>
              </c:pt>
              <c:pt idx="1">
                <c:v>TRÊS MARIAS</c:v>
              </c:pt>
              <c:pt idx="2">
                <c:v>JUIZ DE FORA</c:v>
              </c:pt>
              <c:pt idx="3">
                <c:v>ARIPUANÃ</c:v>
              </c:pt>
              <c:pt idx="4">
                <c:v>VAZANTE</c:v>
              </c:pt>
              <c:pt idx="5">
                <c:v>MORRO AGUDO</c:v>
              </c:pt>
              <c:pt idx="6">
                <c:v>CERRO LINDO</c:v>
              </c:pt>
              <c:pt idx="7">
                <c:v>ATACOCHA</c:v>
              </c:pt>
              <c:pt idx="8">
                <c:v>EL POVENIR</c:v>
              </c:pt>
              <c:pt idx="9">
                <c:v>CORPORATIVO BR</c:v>
              </c:pt>
              <c:pt idx="10">
                <c:v>CORPORATIVO PERU</c:v>
              </c:pt>
            </c:strLit>
          </c:cat>
          <c:val>
            <c:numLit>
              <c:formatCode>General</c:formatCode>
              <c:ptCount val="11"/>
              <c:pt idx="0">
                <c:v>15448.2936999999</c:v>
              </c:pt>
              <c:pt idx="1">
                <c:v>32953.133999999904</c:v>
              </c:pt>
              <c:pt idx="2">
                <c:v>82301.430099999998</c:v>
              </c:pt>
              <c:pt idx="3">
                <c:v>14302.599200000001</c:v>
              </c:pt>
              <c:pt idx="4">
                <c:v>17851.572</c:v>
              </c:pt>
              <c:pt idx="5">
                <c:v>3822.0010000000002</c:v>
              </c:pt>
              <c:pt idx="6">
                <c:v>26736.8849999999</c:v>
              </c:pt>
              <c:pt idx="7">
                <c:v>9135.69</c:v>
              </c:pt>
              <c:pt idx="8">
                <c:v>19756.808000000001</c:v>
              </c:pt>
              <c:pt idx="9">
                <c:v>674.14599999999996</c:v>
              </c:pt>
              <c:pt idx="10">
                <c:v>3981.86</c:v>
              </c:pt>
            </c:numLit>
          </c:val>
          <c:extLst>
            <c:ext xmlns:c16="http://schemas.microsoft.com/office/drawing/2014/chart" uri="{C3380CC4-5D6E-409C-BE32-E72D297353CC}">
              <c16:uniqueId val="{00000002-3F98-4E16-933B-46FB0D5863EC}"/>
            </c:ext>
          </c:extLst>
        </c:ser>
        <c:ser>
          <c:idx val="0"/>
          <c:order val="2"/>
          <c:tx>
            <c:v>2022</c:v>
          </c:tx>
          <c:spPr>
            <a:solidFill>
              <a:schemeClr val="bg2">
                <a:lumMod val="75000"/>
              </a:schemeClr>
            </a:solidFill>
            <a:ln w="9525" cap="flat" cmpd="sng" algn="ctr">
              <a:solidFill>
                <a:schemeClr val="accent1">
                  <a:shade val="95000"/>
                </a:schemeClr>
              </a:solidFill>
              <a:round/>
            </a:ln>
            <a:effectLst/>
          </c:spPr>
          <c:invertIfNegative val="0"/>
          <c:cat>
            <c:strLit>
              <c:ptCount val="11"/>
              <c:pt idx="0">
                <c:v>CAJAMARQUILLA</c:v>
              </c:pt>
              <c:pt idx="1">
                <c:v>TRÊS MARIAS</c:v>
              </c:pt>
              <c:pt idx="2">
                <c:v>JUIZ DE FORA</c:v>
              </c:pt>
              <c:pt idx="3">
                <c:v>ARIPUANÃ</c:v>
              </c:pt>
              <c:pt idx="4">
                <c:v>VAZANTE</c:v>
              </c:pt>
              <c:pt idx="5">
                <c:v>MORRO AGUDO</c:v>
              </c:pt>
              <c:pt idx="6">
                <c:v>CERRO LINDO</c:v>
              </c:pt>
              <c:pt idx="7">
                <c:v>ATACOCHA</c:v>
              </c:pt>
              <c:pt idx="8">
                <c:v>EL POVENIR</c:v>
              </c:pt>
              <c:pt idx="9">
                <c:v>CORPORATIVO BR</c:v>
              </c:pt>
              <c:pt idx="10">
                <c:v>CORPORATIVO PERU</c:v>
              </c:pt>
            </c:strLit>
          </c:cat>
          <c:val>
            <c:numLit>
              <c:formatCode>General</c:formatCode>
              <c:ptCount val="11"/>
              <c:pt idx="0">
                <c:v>18080.116999999998</c:v>
              </c:pt>
              <c:pt idx="1">
                <c:v>44628.11</c:v>
              </c:pt>
              <c:pt idx="2">
                <c:v>89083.876999999993</c:v>
              </c:pt>
              <c:pt idx="3">
                <c:v>6859.23</c:v>
              </c:pt>
              <c:pt idx="4">
                <c:v>9528.4500000000007</c:v>
              </c:pt>
              <c:pt idx="5">
                <c:v>7509.6850000000013</c:v>
              </c:pt>
              <c:pt idx="6">
                <c:v>27682.481</c:v>
              </c:pt>
              <c:pt idx="7">
                <c:v>1438.684</c:v>
              </c:pt>
              <c:pt idx="8">
                <c:v>1550.442</c:v>
              </c:pt>
              <c:pt idx="9">
                <c:v>833.77800000000002</c:v>
              </c:pt>
              <c:pt idx="10">
                <c:v>1168.0903043323337</c:v>
              </c:pt>
            </c:numLit>
          </c:val>
          <c:extLst>
            <c:ext xmlns:c16="http://schemas.microsoft.com/office/drawing/2014/chart" uri="{C3380CC4-5D6E-409C-BE32-E72D297353CC}">
              <c16:uniqueId val="{00000000-3F98-4E16-933B-46FB0D5863EC}"/>
            </c:ext>
          </c:extLst>
        </c:ser>
        <c:ser>
          <c:idx val="3"/>
          <c:order val="3"/>
          <c:tx>
            <c:v>2025</c:v>
          </c:tx>
          <c:spPr>
            <a:solidFill>
              <a:schemeClr val="accent5"/>
            </a:solidFill>
            <a:ln w="9525" cap="flat" cmpd="sng" algn="ctr">
              <a:solidFill>
                <a:schemeClr val="accent4">
                  <a:shade val="95000"/>
                </a:schemeClr>
              </a:solidFill>
              <a:round/>
            </a:ln>
            <a:effectLst/>
          </c:spPr>
          <c:invertIfNegative val="0"/>
          <c:cat>
            <c:strLit>
              <c:ptCount val="11"/>
              <c:pt idx="0">
                <c:v>CAJAMARQUILLA</c:v>
              </c:pt>
              <c:pt idx="1">
                <c:v>TRÊS MARIAS</c:v>
              </c:pt>
              <c:pt idx="2">
                <c:v>JUIZ DE FORA</c:v>
              </c:pt>
              <c:pt idx="3">
                <c:v>ARIPUANÃ</c:v>
              </c:pt>
              <c:pt idx="4">
                <c:v>VAZANTE</c:v>
              </c:pt>
              <c:pt idx="5">
                <c:v>MORRO AGUDO</c:v>
              </c:pt>
              <c:pt idx="6">
                <c:v>CERRO LINDO</c:v>
              </c:pt>
              <c:pt idx="7">
                <c:v>ATACOCHA</c:v>
              </c:pt>
              <c:pt idx="8">
                <c:v>EL POVENIR</c:v>
              </c:pt>
              <c:pt idx="9">
                <c:v>CORPORATIVO BR</c:v>
              </c:pt>
              <c:pt idx="10">
                <c:v>CORPORATIVO PERU</c:v>
              </c:pt>
            </c:strLit>
          </c:cat>
          <c:val>
            <c:numRef>
              <c:f>[1]Planilha1!$C$12:$C$21</c:f>
              <c:numCache>
                <c:formatCode>General</c:formatCode>
                <c:ptCount val="10"/>
                <c:pt idx="0">
                  <c:v>13391.533342094457</c:v>
                </c:pt>
                <c:pt idx="1">
                  <c:v>71825.505941471187</c:v>
                </c:pt>
                <c:pt idx="2">
                  <c:v>34076.909204094001</c:v>
                </c:pt>
                <c:pt idx="3">
                  <c:v>16734.87531553088</c:v>
                </c:pt>
                <c:pt idx="4">
                  <c:v>14564.337547410547</c:v>
                </c:pt>
                <c:pt idx="6">
                  <c:v>30184.435180689299</c:v>
                </c:pt>
                <c:pt idx="7">
                  <c:v>10604.595384908169</c:v>
                </c:pt>
                <c:pt idx="8">
                  <c:v>15581.759823493019</c:v>
                </c:pt>
                <c:pt idx="9">
                  <c:v>1309.3019534462253</c:v>
                </c:pt>
              </c:numCache>
            </c:numRef>
          </c:val>
          <c:extLst>
            <c:ext xmlns:c16="http://schemas.microsoft.com/office/drawing/2014/chart" uri="{C3380CC4-5D6E-409C-BE32-E72D297353CC}">
              <c16:uniqueId val="{00000004-5218-4234-84C6-68BD2DF0BD8C}"/>
            </c:ext>
          </c:extLst>
        </c:ser>
        <c:dLbls>
          <c:showLegendKey val="0"/>
          <c:showVal val="0"/>
          <c:showCatName val="0"/>
          <c:showSerName val="0"/>
          <c:showPercent val="0"/>
          <c:showBubbleSize val="0"/>
        </c:dLbls>
        <c:gapWidth val="100"/>
        <c:axId val="1811630208"/>
        <c:axId val="1811626848"/>
      </c:barChart>
      <c:catAx>
        <c:axId val="18116302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50000"/>
                    <a:lumOff val="50000"/>
                  </a:schemeClr>
                </a:solidFill>
                <a:latin typeface="Verdana" panose="020B0604030504040204" pitchFamily="34" charset="0"/>
                <a:ea typeface="Verdana" panose="020B0604030504040204" pitchFamily="34" charset="0"/>
                <a:cs typeface="+mn-cs"/>
              </a:defRPr>
            </a:pPr>
            <a:endParaRPr lang="pt-BR"/>
          </a:p>
        </c:txPr>
        <c:crossAx val="1811626848"/>
        <c:crosses val="autoZero"/>
        <c:auto val="1"/>
        <c:lblAlgn val="ctr"/>
        <c:lblOffset val="100"/>
        <c:noMultiLvlLbl val="0"/>
      </c:catAx>
      <c:valAx>
        <c:axId val="18116268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pt-BR"/>
          </a:p>
        </c:txPr>
        <c:crossAx val="1811630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9050" cap="flat" cmpd="sng" algn="ctr">
        <a:solidFill>
          <a:schemeClr val="tx1">
            <a:lumMod val="15000"/>
            <a:lumOff val="8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10800000" scaled="1"/>
        <a:tileRect/>
      </a:gradFill>
    </cs:spPr>
  </cs:dataPoint>
  <cs:dataPoint3D>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10800000" scaled="1"/>
        <a:tileRect/>
      </a:gra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99000">
              <a:schemeClr val="tx1">
                <a:lumMod val="25000"/>
                <a:lumOff val="75000"/>
              </a:schemeClr>
            </a:gs>
            <a:gs pos="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tx1">
                <a:lumMod val="15000"/>
                <a:lumOff val="85000"/>
              </a:schemeClr>
            </a:gs>
            <a:gs pos="0">
              <a:schemeClr val="tx1">
                <a:lumMod val="5000"/>
                <a:lumOff val="9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56">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cap="none" spc="0" normalizeH="0" baseline="0"/>
  </cs:categoryAxis>
  <cs:chartArea>
    <cs:lnRef idx="0"/>
    <cs:fillRef idx="0"/>
    <cs:effectRef idx="0"/>
    <cs:fontRef idx="minor">
      <a:schemeClr val="dk1"/>
    </cs:fontRef>
    <cs:spPr>
      <a:pattFill prst="dkDnDiag">
        <a:fgClr>
          <a:schemeClr val="lt1"/>
        </a:fgClr>
        <a:bgClr>
          <a:schemeClr val="dk1">
            <a:lumMod val="10000"/>
            <a:lumOff val="90000"/>
          </a:schemeClr>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19050">
        <a:solidFill>
          <a:schemeClr val="lt1"/>
        </a:solidFill>
      </a:ln>
    </cs:spPr>
  </cs:dataPoint>
  <cs:dataPoint3D>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50800">
        <a:solidFill>
          <a:schemeClr val="lt1"/>
        </a:solidFill>
      </a:ln>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50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10">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
  <cs:dataPoint3D>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0">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
  <cs:dataPoint3D>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8" Type="http://schemas.openxmlformats.org/officeDocument/2006/relationships/hyperlink" Target="#'Compromissos P&#250;blicos'!A1"/><Relationship Id="rId3" Type="http://schemas.openxmlformats.org/officeDocument/2006/relationships/image" Target="../media/image2.png"/><Relationship Id="rId7" Type="http://schemas.openxmlformats.org/officeDocument/2006/relationships/hyperlink" Target="#Orienta&#231;&#245;es!A1"/><Relationship Id="rId2" Type="http://schemas.openxmlformats.org/officeDocument/2006/relationships/hyperlink" Target="#'Gloss&#225;rio | Base de Prepara&#231;&#227;o '!A1"/><Relationship Id="rId1" Type="http://schemas.openxmlformats.org/officeDocument/2006/relationships/image" Target="../media/image1.png"/><Relationship Id="rId6" Type="http://schemas.openxmlformats.org/officeDocument/2006/relationships/hyperlink" Target="#In&#237;cio!A1"/><Relationship Id="rId11" Type="http://schemas.openxmlformats.org/officeDocument/2006/relationships/hyperlink" Target="#'G - Governan&#231;a'!A1"/><Relationship Id="rId5" Type="http://schemas.openxmlformats.org/officeDocument/2006/relationships/image" Target="../media/image3.png"/><Relationship Id="rId10" Type="http://schemas.openxmlformats.org/officeDocument/2006/relationships/hyperlink" Target="#Social!A1"/><Relationship Id="rId4" Type="http://schemas.openxmlformats.org/officeDocument/2006/relationships/hyperlink" Target="#Refer&#234;ncias!A1"/><Relationship Id="rId9" Type="http://schemas.openxmlformats.org/officeDocument/2006/relationships/hyperlink" Target="#Ambiental!A1"/></Relationships>
</file>

<file path=xl/drawings/_rels/drawing10.xml.rels><?xml version="1.0" encoding="UTF-8" standalone="yes"?>
<Relationships xmlns="http://schemas.openxmlformats.org/package/2006/relationships"><Relationship Id="rId8" Type="http://schemas.openxmlformats.org/officeDocument/2006/relationships/hyperlink" Target="#Refer&#234;ncias!A1"/><Relationship Id="rId3" Type="http://schemas.openxmlformats.org/officeDocument/2006/relationships/chart" Target="../charts/chart13.xml"/><Relationship Id="rId7" Type="http://schemas.openxmlformats.org/officeDocument/2006/relationships/hyperlink" Target="#Orienta&#231;&#245;es!A1"/><Relationship Id="rId12" Type="http://schemas.openxmlformats.org/officeDocument/2006/relationships/hyperlink" Target="#'G - Governan&#231;a'!A1"/><Relationship Id="rId2" Type="http://schemas.openxmlformats.org/officeDocument/2006/relationships/chart" Target="../charts/chart12.xml"/><Relationship Id="rId1" Type="http://schemas.openxmlformats.org/officeDocument/2006/relationships/image" Target="../media/image4.png"/><Relationship Id="rId6" Type="http://schemas.openxmlformats.org/officeDocument/2006/relationships/hyperlink" Target="#In&#237;cio!A1"/><Relationship Id="rId11" Type="http://schemas.openxmlformats.org/officeDocument/2006/relationships/hyperlink" Target="#Social!A1"/><Relationship Id="rId5" Type="http://schemas.openxmlformats.org/officeDocument/2006/relationships/chart" Target="../charts/chart15.xml"/><Relationship Id="rId10" Type="http://schemas.openxmlformats.org/officeDocument/2006/relationships/hyperlink" Target="#Ambiental!A1"/><Relationship Id="rId4" Type="http://schemas.openxmlformats.org/officeDocument/2006/relationships/chart" Target="../charts/chart14.xml"/><Relationship Id="rId9" Type="http://schemas.openxmlformats.org/officeDocument/2006/relationships/hyperlink" Target="#'Compromissos P&#250;blicos'!A1"/></Relationships>
</file>

<file path=xl/drawings/_rels/drawing11.xml.rels><?xml version="1.0" encoding="UTF-8" standalone="yes"?>
<Relationships xmlns="http://schemas.openxmlformats.org/package/2006/relationships"><Relationship Id="rId8" Type="http://schemas.openxmlformats.org/officeDocument/2006/relationships/hyperlink" Target="#Ambiental!A1"/><Relationship Id="rId3" Type="http://schemas.openxmlformats.org/officeDocument/2006/relationships/image" Target="../media/image2.png"/><Relationship Id="rId7" Type="http://schemas.openxmlformats.org/officeDocument/2006/relationships/hyperlink" Target="#'Compromissos P&#250;blicos'!A1"/><Relationship Id="rId12" Type="http://schemas.openxmlformats.org/officeDocument/2006/relationships/hyperlink" Target="#'Dados Sociais'!A1"/><Relationship Id="rId2" Type="http://schemas.openxmlformats.org/officeDocument/2006/relationships/hyperlink" Target="#'Gloss&#225;rio | Base de Prepara&#231;&#227;o '!A1"/><Relationship Id="rId1" Type="http://schemas.openxmlformats.org/officeDocument/2006/relationships/image" Target="../media/image4.png"/><Relationship Id="rId6" Type="http://schemas.openxmlformats.org/officeDocument/2006/relationships/hyperlink" Target="#Orienta&#231;&#245;es!A1"/><Relationship Id="rId11" Type="http://schemas.openxmlformats.org/officeDocument/2006/relationships/hyperlink" Target="#'Dados Governan&#231;a'!A1"/><Relationship Id="rId5" Type="http://schemas.openxmlformats.org/officeDocument/2006/relationships/hyperlink" Target="#In&#237;cio!A1"/><Relationship Id="rId10" Type="http://schemas.openxmlformats.org/officeDocument/2006/relationships/hyperlink" Target="#'G - Governan&#231;a'!A1"/><Relationship Id="rId4" Type="http://schemas.openxmlformats.org/officeDocument/2006/relationships/hyperlink" Target="#Refer&#234;ncias!A1"/><Relationship Id="rId9" Type="http://schemas.openxmlformats.org/officeDocument/2006/relationships/hyperlink" Target="#Social!A1"/></Relationships>
</file>

<file path=xl/drawings/_rels/drawing12.xml.rels><?xml version="1.0" encoding="UTF-8" standalone="yes"?>
<Relationships xmlns="http://schemas.openxmlformats.org/package/2006/relationships"><Relationship Id="rId8" Type="http://schemas.openxmlformats.org/officeDocument/2006/relationships/hyperlink" Target="#Ambiental!A1"/><Relationship Id="rId3" Type="http://schemas.openxmlformats.org/officeDocument/2006/relationships/hyperlink" Target="#Refer&#234;ncias!A1"/><Relationship Id="rId7" Type="http://schemas.openxmlformats.org/officeDocument/2006/relationships/hyperlink" Target="#'Compromissos P&#250;blicos'!A1"/><Relationship Id="rId2" Type="http://schemas.openxmlformats.org/officeDocument/2006/relationships/image" Target="../media/image2.png"/><Relationship Id="rId1" Type="http://schemas.openxmlformats.org/officeDocument/2006/relationships/hyperlink" Target="#'Gloss&#225;rio | Base de Prepara&#231;&#227;o '!A1"/><Relationship Id="rId6" Type="http://schemas.openxmlformats.org/officeDocument/2006/relationships/hyperlink" Target="#Orienta&#231;&#245;es!A1"/><Relationship Id="rId11" Type="http://schemas.openxmlformats.org/officeDocument/2006/relationships/chart" Target="../charts/chart16.xml"/><Relationship Id="rId5" Type="http://schemas.openxmlformats.org/officeDocument/2006/relationships/hyperlink" Target="#In&#237;cio!A1"/><Relationship Id="rId10" Type="http://schemas.openxmlformats.org/officeDocument/2006/relationships/hyperlink" Target="#'G - Governan&#231;a'!A1"/><Relationship Id="rId4" Type="http://schemas.openxmlformats.org/officeDocument/2006/relationships/image" Target="../media/image4.png"/><Relationship Id="rId9" Type="http://schemas.openxmlformats.org/officeDocument/2006/relationships/hyperlink" Target="#Social!A1"/></Relationships>
</file>

<file path=xl/drawings/_rels/drawing2.xml.rels><?xml version="1.0" encoding="UTF-8" standalone="yes"?>
<Relationships xmlns="http://schemas.openxmlformats.org/package/2006/relationships"><Relationship Id="rId8" Type="http://schemas.openxmlformats.org/officeDocument/2006/relationships/hyperlink" Target="#Orienta&#231;&#245;es!A1"/><Relationship Id="rId3" Type="http://schemas.openxmlformats.org/officeDocument/2006/relationships/image" Target="../media/image2.png"/><Relationship Id="rId7" Type="http://schemas.openxmlformats.org/officeDocument/2006/relationships/hyperlink" Target="#In&#237;cio!A1"/><Relationship Id="rId12" Type="http://schemas.openxmlformats.org/officeDocument/2006/relationships/hyperlink" Target="#'G - Governan&#231;a'!A1"/><Relationship Id="rId2" Type="http://schemas.openxmlformats.org/officeDocument/2006/relationships/hyperlink" Target="#Refer&#234;ncias!A1"/><Relationship Id="rId1" Type="http://schemas.openxmlformats.org/officeDocument/2006/relationships/image" Target="../media/image1.png"/><Relationship Id="rId6" Type="http://schemas.openxmlformats.org/officeDocument/2006/relationships/hyperlink" Target="#'Gloss&#225;rio | Base de Prepara&#231;&#227;o '!A1"/><Relationship Id="rId11" Type="http://schemas.openxmlformats.org/officeDocument/2006/relationships/hyperlink" Target="#Social!A1"/><Relationship Id="rId5" Type="http://schemas.openxmlformats.org/officeDocument/2006/relationships/image" Target="../media/image4.png"/><Relationship Id="rId10" Type="http://schemas.openxmlformats.org/officeDocument/2006/relationships/hyperlink" Target="#Ambiental!A1"/><Relationship Id="rId4" Type="http://schemas.openxmlformats.org/officeDocument/2006/relationships/hyperlink" Target="#Conte&#250;do!A1"/><Relationship Id="rId9" Type="http://schemas.openxmlformats.org/officeDocument/2006/relationships/hyperlink" Target="#'Compromissos P&#250;blicos'!A1"/></Relationships>
</file>

<file path=xl/drawings/_rels/drawing3.xml.rels><?xml version="1.0" encoding="UTF-8" standalone="yes"?>
<Relationships xmlns="http://schemas.openxmlformats.org/package/2006/relationships"><Relationship Id="rId8" Type="http://schemas.openxmlformats.org/officeDocument/2006/relationships/hyperlink" Target="#'Compromissos P&#250;blicos'!A1"/><Relationship Id="rId3" Type="http://schemas.openxmlformats.org/officeDocument/2006/relationships/image" Target="../media/image2.png"/><Relationship Id="rId7" Type="http://schemas.openxmlformats.org/officeDocument/2006/relationships/hyperlink" Target="#Orienta&#231;&#245;es!A1"/><Relationship Id="rId12" Type="http://schemas.openxmlformats.org/officeDocument/2006/relationships/hyperlink" Target="#Conte&#250;do!A1"/><Relationship Id="rId2" Type="http://schemas.openxmlformats.org/officeDocument/2006/relationships/hyperlink" Target="#'Gloss&#225;rio | Base de Prepara&#231;&#227;o '!A1"/><Relationship Id="rId1" Type="http://schemas.openxmlformats.org/officeDocument/2006/relationships/image" Target="../media/image1.png"/><Relationship Id="rId6" Type="http://schemas.openxmlformats.org/officeDocument/2006/relationships/hyperlink" Target="#In&#237;cio!A1"/><Relationship Id="rId11" Type="http://schemas.openxmlformats.org/officeDocument/2006/relationships/hyperlink" Target="#'G - Governan&#231;a'!A1"/><Relationship Id="rId5" Type="http://schemas.openxmlformats.org/officeDocument/2006/relationships/image" Target="../media/image5.png"/><Relationship Id="rId10" Type="http://schemas.openxmlformats.org/officeDocument/2006/relationships/hyperlink" Target="#Social!A1"/><Relationship Id="rId4" Type="http://schemas.openxmlformats.org/officeDocument/2006/relationships/hyperlink" Target="#Refer&#234;ncias!A1"/><Relationship Id="rId9" Type="http://schemas.openxmlformats.org/officeDocument/2006/relationships/hyperlink" Target="#Ambiental!A1"/></Relationships>
</file>

<file path=xl/drawings/_rels/drawing4.xml.rels><?xml version="1.0" encoding="UTF-8" standalone="yes"?>
<Relationships xmlns="http://schemas.openxmlformats.org/package/2006/relationships"><Relationship Id="rId8" Type="http://schemas.openxmlformats.org/officeDocument/2006/relationships/image" Target="../media/image4.png"/><Relationship Id="rId13" Type="http://schemas.openxmlformats.org/officeDocument/2006/relationships/hyperlink" Target="#Social!A1"/><Relationship Id="rId3" Type="http://schemas.openxmlformats.org/officeDocument/2006/relationships/image" Target="../media/image2.png"/><Relationship Id="rId7" Type="http://schemas.openxmlformats.org/officeDocument/2006/relationships/hyperlink" Target="#'Gloss&#225;rio | Base de Prepara&#231;&#227;o '!A1"/><Relationship Id="rId12" Type="http://schemas.openxmlformats.org/officeDocument/2006/relationships/hyperlink" Target="#Ambiental!A1"/><Relationship Id="rId2" Type="http://schemas.openxmlformats.org/officeDocument/2006/relationships/hyperlink" Target="#'Como usar'!A1"/><Relationship Id="rId1" Type="http://schemas.openxmlformats.org/officeDocument/2006/relationships/image" Target="../media/image1.png"/><Relationship Id="rId6" Type="http://schemas.openxmlformats.org/officeDocument/2006/relationships/hyperlink" Target="#Conte&#250;do!A1"/><Relationship Id="rId11" Type="http://schemas.openxmlformats.org/officeDocument/2006/relationships/hyperlink" Target="#'Compromissos P&#250;blicos'!A1"/><Relationship Id="rId5" Type="http://schemas.openxmlformats.org/officeDocument/2006/relationships/hyperlink" Target="#Refer&#234;ncias!A1"/><Relationship Id="rId10" Type="http://schemas.openxmlformats.org/officeDocument/2006/relationships/hyperlink" Target="#Orienta&#231;&#245;es!A1"/><Relationship Id="rId4" Type="http://schemas.openxmlformats.org/officeDocument/2006/relationships/hyperlink" Target="#Avan&#231;os!A1"/><Relationship Id="rId9" Type="http://schemas.openxmlformats.org/officeDocument/2006/relationships/hyperlink" Target="#In&#237;cio!A1"/><Relationship Id="rId14" Type="http://schemas.openxmlformats.org/officeDocument/2006/relationships/hyperlink" Target="#'G - Governan&#231;a'!A1"/></Relationships>
</file>

<file path=xl/drawings/_rels/drawing5.xml.rels><?xml version="1.0" encoding="UTF-8" standalone="yes"?>
<Relationships xmlns="http://schemas.openxmlformats.org/package/2006/relationships"><Relationship Id="rId8" Type="http://schemas.openxmlformats.org/officeDocument/2006/relationships/hyperlink" Target="#In&#237;cio!A1"/><Relationship Id="rId13" Type="http://schemas.openxmlformats.org/officeDocument/2006/relationships/hyperlink" Target="#'G - Governan&#231;a'!A1"/><Relationship Id="rId3" Type="http://schemas.openxmlformats.org/officeDocument/2006/relationships/image" Target="../media/image2.png"/><Relationship Id="rId7" Type="http://schemas.openxmlformats.org/officeDocument/2006/relationships/hyperlink" Target="#'Gloss&#225;rio | Base de Prepara&#231;&#227;o '!A1"/><Relationship Id="rId12" Type="http://schemas.openxmlformats.org/officeDocument/2006/relationships/hyperlink" Target="#Social!A1"/><Relationship Id="rId2" Type="http://schemas.openxmlformats.org/officeDocument/2006/relationships/hyperlink" Target="#'Como usar'!A1"/><Relationship Id="rId1" Type="http://schemas.openxmlformats.org/officeDocument/2006/relationships/image" Target="../media/image4.png"/><Relationship Id="rId6" Type="http://schemas.openxmlformats.org/officeDocument/2006/relationships/hyperlink" Target="#Conte&#250;do!A1"/><Relationship Id="rId11" Type="http://schemas.openxmlformats.org/officeDocument/2006/relationships/hyperlink" Target="#Ambiental!A1"/><Relationship Id="rId5" Type="http://schemas.openxmlformats.org/officeDocument/2006/relationships/hyperlink" Target="#Refer&#234;ncias!A1"/><Relationship Id="rId10" Type="http://schemas.openxmlformats.org/officeDocument/2006/relationships/hyperlink" Target="#'Compromissos P&#250;blicos'!A1"/><Relationship Id="rId4" Type="http://schemas.openxmlformats.org/officeDocument/2006/relationships/hyperlink" Target="#Avan&#231;os!A1"/><Relationship Id="rId9" Type="http://schemas.openxmlformats.org/officeDocument/2006/relationships/hyperlink" Target="#Orienta&#231;&#245;es!A1"/><Relationship Id="rId14" Type="http://schemas.openxmlformats.org/officeDocument/2006/relationships/hyperlink" Target="#'Temas Materiais'!A1"/></Relationships>
</file>

<file path=xl/drawings/_rels/drawing6.xml.rels><?xml version="1.0" encoding="UTF-8" standalone="yes"?>
<Relationships xmlns="http://schemas.openxmlformats.org/package/2006/relationships"><Relationship Id="rId8" Type="http://schemas.openxmlformats.org/officeDocument/2006/relationships/hyperlink" Target="#In&#237;cio!A1"/><Relationship Id="rId13" Type="http://schemas.openxmlformats.org/officeDocument/2006/relationships/hyperlink" Target="#'G - Governan&#231;a'!A1"/><Relationship Id="rId3" Type="http://schemas.openxmlformats.org/officeDocument/2006/relationships/image" Target="../media/image2.png"/><Relationship Id="rId7" Type="http://schemas.openxmlformats.org/officeDocument/2006/relationships/hyperlink" Target="#'Gloss&#225;rio | Base de Prepara&#231;&#227;o '!A1"/><Relationship Id="rId12" Type="http://schemas.openxmlformats.org/officeDocument/2006/relationships/hyperlink" Target="#Social!A1"/><Relationship Id="rId2" Type="http://schemas.openxmlformats.org/officeDocument/2006/relationships/hyperlink" Target="#'Como usar'!A1"/><Relationship Id="rId1" Type="http://schemas.openxmlformats.org/officeDocument/2006/relationships/image" Target="../media/image4.png"/><Relationship Id="rId6" Type="http://schemas.openxmlformats.org/officeDocument/2006/relationships/hyperlink" Target="#Conte&#250;do!A1"/><Relationship Id="rId11" Type="http://schemas.openxmlformats.org/officeDocument/2006/relationships/hyperlink" Target="#Ambiental!A1"/><Relationship Id="rId5" Type="http://schemas.openxmlformats.org/officeDocument/2006/relationships/hyperlink" Target="#Refer&#234;ncias!A1"/><Relationship Id="rId10" Type="http://schemas.openxmlformats.org/officeDocument/2006/relationships/hyperlink" Target="#'Compromissos P&#250;blicos'!A1"/><Relationship Id="rId4" Type="http://schemas.openxmlformats.org/officeDocument/2006/relationships/hyperlink" Target="#Avan&#231;os!A1"/><Relationship Id="rId9" Type="http://schemas.openxmlformats.org/officeDocument/2006/relationships/hyperlink" Target="#Orienta&#231;&#245;es!A1"/></Relationships>
</file>

<file path=xl/drawings/_rels/drawing7.xml.rels><?xml version="1.0" encoding="UTF-8" standalone="yes"?>
<Relationships xmlns="http://schemas.openxmlformats.org/package/2006/relationships"><Relationship Id="rId8" Type="http://schemas.openxmlformats.org/officeDocument/2006/relationships/hyperlink" Target="#Ambiental!A1"/><Relationship Id="rId3" Type="http://schemas.openxmlformats.org/officeDocument/2006/relationships/image" Target="../media/image2.png"/><Relationship Id="rId7" Type="http://schemas.openxmlformats.org/officeDocument/2006/relationships/hyperlink" Target="#'Compromissos P&#250;blicos'!A1"/><Relationship Id="rId12" Type="http://schemas.openxmlformats.org/officeDocument/2006/relationships/hyperlink" Target="#'Temas Materiais'!A1"/><Relationship Id="rId2" Type="http://schemas.openxmlformats.org/officeDocument/2006/relationships/hyperlink" Target="#'Gloss&#225;rio | Base de Prepara&#231;&#227;o '!A1"/><Relationship Id="rId1" Type="http://schemas.openxmlformats.org/officeDocument/2006/relationships/image" Target="../media/image4.png"/><Relationship Id="rId6" Type="http://schemas.openxmlformats.org/officeDocument/2006/relationships/hyperlink" Target="#Orienta&#231;&#245;es!A1"/><Relationship Id="rId11" Type="http://schemas.openxmlformats.org/officeDocument/2006/relationships/hyperlink" Target="#'Dados Ambientais'!A1"/><Relationship Id="rId5" Type="http://schemas.openxmlformats.org/officeDocument/2006/relationships/hyperlink" Target="#In&#237;cio!A1"/><Relationship Id="rId10" Type="http://schemas.openxmlformats.org/officeDocument/2006/relationships/hyperlink" Target="#'G - Governan&#231;a'!A1"/><Relationship Id="rId4" Type="http://schemas.openxmlformats.org/officeDocument/2006/relationships/hyperlink" Target="#Refer&#234;ncias!A1"/><Relationship Id="rId9" Type="http://schemas.openxmlformats.org/officeDocument/2006/relationships/hyperlink" Target="#Social!A1"/></Relationships>
</file>

<file path=xl/drawings/_rels/drawing8.xml.rels><?xml version="1.0" encoding="UTF-8" standalone="yes"?>
<Relationships xmlns="http://schemas.openxmlformats.org/package/2006/relationships"><Relationship Id="rId8" Type="http://schemas.openxmlformats.org/officeDocument/2006/relationships/chart" Target="../charts/chart4.xml"/><Relationship Id="rId13" Type="http://schemas.openxmlformats.org/officeDocument/2006/relationships/chart" Target="../charts/chart9.xml"/><Relationship Id="rId18" Type="http://schemas.openxmlformats.org/officeDocument/2006/relationships/hyperlink" Target="#'Compromissos P&#250;blicos'!A1"/><Relationship Id="rId3" Type="http://schemas.openxmlformats.org/officeDocument/2006/relationships/hyperlink" Target="#Refer&#234;ncias!A1"/><Relationship Id="rId21" Type="http://schemas.openxmlformats.org/officeDocument/2006/relationships/hyperlink" Target="#'G - Governan&#231;a'!A1"/><Relationship Id="rId7" Type="http://schemas.openxmlformats.org/officeDocument/2006/relationships/chart" Target="../charts/chart3.xml"/><Relationship Id="rId12" Type="http://schemas.openxmlformats.org/officeDocument/2006/relationships/chart" Target="../charts/chart8.xml"/><Relationship Id="rId17" Type="http://schemas.openxmlformats.org/officeDocument/2006/relationships/hyperlink" Target="#Orienta&#231;&#245;es!A1"/><Relationship Id="rId2" Type="http://schemas.openxmlformats.org/officeDocument/2006/relationships/image" Target="../media/image2.png"/><Relationship Id="rId16" Type="http://schemas.openxmlformats.org/officeDocument/2006/relationships/hyperlink" Target="#In&#237;cio!A1"/><Relationship Id="rId20" Type="http://schemas.openxmlformats.org/officeDocument/2006/relationships/hyperlink" Target="#Social!A1"/><Relationship Id="rId1" Type="http://schemas.openxmlformats.org/officeDocument/2006/relationships/hyperlink" Target="#'Gloss&#225;rio | Base de Prepara&#231;&#227;o '!A1"/><Relationship Id="rId6" Type="http://schemas.openxmlformats.org/officeDocument/2006/relationships/chart" Target="../charts/chart2.xml"/><Relationship Id="rId11" Type="http://schemas.openxmlformats.org/officeDocument/2006/relationships/chart" Target="../charts/chart7.xml"/><Relationship Id="rId5" Type="http://schemas.openxmlformats.org/officeDocument/2006/relationships/chart" Target="../charts/chart1.xml"/><Relationship Id="rId15" Type="http://schemas.openxmlformats.org/officeDocument/2006/relationships/hyperlink" Target="#Guide!A1"/><Relationship Id="rId10" Type="http://schemas.openxmlformats.org/officeDocument/2006/relationships/chart" Target="../charts/chart6.xml"/><Relationship Id="rId19" Type="http://schemas.openxmlformats.org/officeDocument/2006/relationships/hyperlink" Target="#Ambiental!A1"/><Relationship Id="rId4" Type="http://schemas.openxmlformats.org/officeDocument/2006/relationships/image" Target="../media/image4.png"/><Relationship Id="rId9" Type="http://schemas.openxmlformats.org/officeDocument/2006/relationships/chart" Target="../charts/chart5.xml"/><Relationship Id="rId14" Type="http://schemas.openxmlformats.org/officeDocument/2006/relationships/chart" Target="../charts/chart10.xml"/><Relationship Id="rId22" Type="http://schemas.openxmlformats.org/officeDocument/2006/relationships/chart" Target="../charts/chart11.xml"/></Relationships>
</file>

<file path=xl/drawings/_rels/drawing9.xml.rels><?xml version="1.0" encoding="UTF-8" standalone="yes"?>
<Relationships xmlns="http://schemas.openxmlformats.org/package/2006/relationships"><Relationship Id="rId8" Type="http://schemas.openxmlformats.org/officeDocument/2006/relationships/hyperlink" Target="#'G - Governan&#231;a'!A1"/><Relationship Id="rId3" Type="http://schemas.openxmlformats.org/officeDocument/2006/relationships/hyperlink" Target="#Orienta&#231;&#245;es!A1"/><Relationship Id="rId7" Type="http://schemas.openxmlformats.org/officeDocument/2006/relationships/hyperlink" Target="#Social!A1"/><Relationship Id="rId2" Type="http://schemas.openxmlformats.org/officeDocument/2006/relationships/hyperlink" Target="#In&#237;cio!A1"/><Relationship Id="rId1" Type="http://schemas.openxmlformats.org/officeDocument/2006/relationships/image" Target="../media/image4.png"/><Relationship Id="rId6" Type="http://schemas.openxmlformats.org/officeDocument/2006/relationships/hyperlink" Target="#Ambiental!A1"/><Relationship Id="rId5" Type="http://schemas.openxmlformats.org/officeDocument/2006/relationships/hyperlink" Target="#'Compromissos P&#250;blicos'!A1"/><Relationship Id="rId10" Type="http://schemas.openxmlformats.org/officeDocument/2006/relationships/hyperlink" Target="#'Dados Ambientais'!A1"/><Relationship Id="rId4" Type="http://schemas.openxmlformats.org/officeDocument/2006/relationships/hyperlink" Target="#Refer&#234;ncias!A1"/><Relationship Id="rId9" Type="http://schemas.openxmlformats.org/officeDocument/2006/relationships/hyperlink" Target="#'Dados Sociais'!A1"/></Relationships>
</file>

<file path=xl/drawings/drawing1.xml><?xml version="1.0" encoding="utf-8"?>
<xdr:wsDr xmlns:xdr="http://schemas.openxmlformats.org/drawingml/2006/spreadsheetDrawing" xmlns:a="http://schemas.openxmlformats.org/drawingml/2006/main">
  <xdr:twoCellAnchor editAs="oneCell">
    <xdr:from>
      <xdr:col>0</xdr:col>
      <xdr:colOff>103911</xdr:colOff>
      <xdr:row>2</xdr:row>
      <xdr:rowOff>134505</xdr:rowOff>
    </xdr:from>
    <xdr:to>
      <xdr:col>0</xdr:col>
      <xdr:colOff>103911</xdr:colOff>
      <xdr:row>5</xdr:row>
      <xdr:rowOff>3810</xdr:rowOff>
    </xdr:to>
    <xdr:pic>
      <xdr:nvPicPr>
        <xdr:cNvPr id="2" name="Picture 11">
          <a:extLst>
            <a:ext uri="{FF2B5EF4-FFF2-40B4-BE49-F238E27FC236}">
              <a16:creationId xmlns:a16="http://schemas.microsoft.com/office/drawing/2014/main" id="{A67215F7-38E3-4335-A802-60DF8B262C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105816" y="488835"/>
          <a:ext cx="1152350" cy="440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9</xdr:row>
      <xdr:rowOff>0</xdr:rowOff>
    </xdr:from>
    <xdr:to>
      <xdr:col>4</xdr:col>
      <xdr:colOff>16510</xdr:colOff>
      <xdr:row>27</xdr:row>
      <xdr:rowOff>133350</xdr:rowOff>
    </xdr:to>
    <xdr:sp macro="" textlink="">
      <xdr:nvSpPr>
        <xdr:cNvPr id="3" name="Retângulo 17">
          <a:extLst>
            <a:ext uri="{FF2B5EF4-FFF2-40B4-BE49-F238E27FC236}">
              <a16:creationId xmlns:a16="http://schemas.microsoft.com/office/drawing/2014/main" id="{C152F400-BA27-4FD6-9008-A20D3D23A3DE}"/>
            </a:ext>
          </a:extLst>
        </xdr:cNvPr>
        <xdr:cNvSpPr/>
      </xdr:nvSpPr>
      <xdr:spPr>
        <a:xfrm>
          <a:off x="590550" y="1762125"/>
          <a:ext cx="8617585" cy="3390900"/>
        </a:xfrm>
        <a:prstGeom prst="rect">
          <a:avLst/>
        </a:prstGeom>
        <a:solidFill>
          <a:srgbClr val="F2F2F2">
            <a:alpha val="69804"/>
          </a:srgbClr>
        </a:solidFill>
        <a:ln w="6350">
          <a:solidFill>
            <a:schemeClr val="bg2">
              <a:lumMod val="9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pt-BR" sz="1050" b="1" baseline="0">
              <a:solidFill>
                <a:srgbClr val="555555"/>
              </a:solidFill>
              <a:latin typeface="Verdana" panose="020B0604030504040204" pitchFamily="34" charset="0"/>
              <a:ea typeface="Verdana" panose="020B0604030504040204" pitchFamily="34" charset="0"/>
              <a:cs typeface="Arial" panose="020B0604020202020204" pitchFamily="34" charset="0"/>
            </a:rPr>
            <a:t>Sobre este Databook</a:t>
          </a:r>
        </a:p>
        <a:p>
          <a:pPr algn="l"/>
          <a:endParaRPr lang="pt-BR" sz="1050" b="1" baseline="0">
            <a:solidFill>
              <a:srgbClr val="555555"/>
            </a:solidFill>
            <a:latin typeface="Verdana" panose="020B0604030504040204" pitchFamily="34" charset="0"/>
            <a:ea typeface="Verdana" panose="020B0604030504040204" pitchFamily="34" charset="0"/>
            <a:cs typeface="Arial" panose="020B0604020202020204" pitchFamily="34" charset="0"/>
          </a:endParaRP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O </a:t>
          </a:r>
          <a:r>
            <a:rPr lang="pt-BR" sz="1000" b="1" baseline="0">
              <a:solidFill>
                <a:srgbClr val="555555"/>
              </a:solidFill>
              <a:latin typeface="Verdana" panose="020B0604030504040204" pitchFamily="34" charset="0"/>
              <a:ea typeface="Verdana" panose="020B0604030504040204" pitchFamily="34" charset="0"/>
              <a:cs typeface="Arial" panose="020B0604020202020204" pitchFamily="34" charset="0"/>
            </a:rPr>
            <a:t>Databook ESG 2025 da Nexa </a:t>
          </a:r>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tem como objetivo fornecer aos </a:t>
          </a:r>
          <a:r>
            <a:rPr lang="pt-BR" sz="1000" b="1" baseline="0">
              <a:solidFill>
                <a:srgbClr val="555555"/>
              </a:solidFill>
              <a:latin typeface="Verdana" panose="020B0604030504040204" pitchFamily="34" charset="0"/>
              <a:ea typeface="Verdana" panose="020B0604030504040204" pitchFamily="34" charset="0"/>
              <a:cs typeface="Arial" panose="020B0604020202020204" pitchFamily="34" charset="0"/>
            </a:rPr>
            <a:t>stakeholders </a:t>
          </a:r>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uma visão abrangente do desempenho da empresa em desenvolvimento sustentável, cobrindo o </a:t>
          </a:r>
          <a:r>
            <a:rPr lang="pt-BR" sz="1000" b="1" baseline="0">
              <a:solidFill>
                <a:srgbClr val="555555"/>
              </a:solidFill>
              <a:latin typeface="Verdana" panose="020B0604030504040204" pitchFamily="34" charset="0"/>
              <a:ea typeface="Verdana" panose="020B0604030504040204" pitchFamily="34" charset="0"/>
              <a:cs typeface="Arial" panose="020B0604020202020204" pitchFamily="34" charset="0"/>
            </a:rPr>
            <a:t>período de 1º de janeiro a 31 de dezembro de 2025</a:t>
          </a:r>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 com dados históricos dos últimos 3 anos, quando disponíveis. Este documento complementa as informações </a:t>
          </a:r>
          <a:r>
            <a:rPr lang="pt-BR" sz="1000" b="1" baseline="0">
              <a:solidFill>
                <a:srgbClr val="555555"/>
              </a:solidFill>
              <a:latin typeface="Verdana" panose="020B0604030504040204" pitchFamily="34" charset="0"/>
              <a:ea typeface="Verdana" panose="020B0604030504040204" pitchFamily="34" charset="0"/>
              <a:cs typeface="Arial" panose="020B0604020202020204" pitchFamily="34" charset="0"/>
            </a:rPr>
            <a:t>do Relatório Anual 2025 da Nexa.</a:t>
          </a:r>
        </a:p>
        <a:p>
          <a:pPr algn="l"/>
          <a:endPar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endParaRP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Na </a:t>
          </a:r>
          <a:r>
            <a:rPr lang="pt-BR" sz="1000" b="1" baseline="0">
              <a:solidFill>
                <a:srgbClr val="555555"/>
              </a:solidFill>
              <a:latin typeface="Verdana" panose="020B0604030504040204" pitchFamily="34" charset="0"/>
              <a:ea typeface="Verdana" panose="020B0604030504040204" pitchFamily="34" charset="0"/>
              <a:cs typeface="Arial" panose="020B0604020202020204" pitchFamily="34" charset="0"/>
            </a:rPr>
            <a:t>seção "Temas Materiais", </a:t>
          </a:r>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são destacados os temas econômicos, ambientais, sociais e de governança prioritários, alinhados à nossa matriz de materialidade. Esses temas refletem os tópicos que impactam significativamente a criação de valor da empresa no curto, médio e longo prazos. Ainda, em 2024 adicionamos indicadores específicos do Caderno Setorial de Mineração GRI 14. </a:t>
          </a:r>
        </a:p>
        <a:p>
          <a:pPr algn="l"/>
          <a:endPar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endParaRP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O Databook inclui indicadores de diversos frameworks, como:</a:t>
          </a: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 Sustainability Accounting Standards Board (SASB), específicos para o segmento de Metals &amp; Mining;</a:t>
          </a: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 GRI Standard 2021 </a:t>
          </a: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 GRI 14 - Mineração</a:t>
          </a:r>
          <a:b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br>
          <a:endPar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endParaRP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Por fim, o documento apresenta a Base de Preparação do Relato Integrado 2025, que detalha as metodologias e conceitos adotados pela Nexa para reportar seus conteúdos não financeiros, conforme os GRI Standards.</a:t>
          </a:r>
        </a:p>
      </xdr:txBody>
    </xdr:sp>
    <xdr:clientData/>
  </xdr:twoCellAnchor>
  <xdr:twoCellAnchor editAs="oneCell">
    <xdr:from>
      <xdr:col>3</xdr:col>
      <xdr:colOff>25400</xdr:colOff>
      <xdr:row>0</xdr:row>
      <xdr:rowOff>38100</xdr:rowOff>
    </xdr:from>
    <xdr:to>
      <xdr:col>3</xdr:col>
      <xdr:colOff>25400</xdr:colOff>
      <xdr:row>1</xdr:row>
      <xdr:rowOff>145980</xdr:rowOff>
    </xdr:to>
    <xdr:pic>
      <xdr:nvPicPr>
        <xdr:cNvPr id="4" name="Picture 33">
          <a:hlinkClick xmlns:r="http://schemas.openxmlformats.org/officeDocument/2006/relationships" r:id="rId2"/>
          <a:extLst>
            <a:ext uri="{FF2B5EF4-FFF2-40B4-BE49-F238E27FC236}">
              <a16:creationId xmlns:a16="http://schemas.microsoft.com/office/drawing/2014/main" id="{C3C67A08-D10B-4E0E-8DBD-9C68CC9D28DE}"/>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7616825" y="38100"/>
          <a:ext cx="567051" cy="298380"/>
        </a:xfrm>
        <a:prstGeom prst="rect">
          <a:avLst/>
        </a:prstGeom>
      </xdr:spPr>
    </xdr:pic>
    <xdr:clientData/>
  </xdr:twoCellAnchor>
  <xdr:twoCellAnchor editAs="oneCell">
    <xdr:from>
      <xdr:col>3</xdr:col>
      <xdr:colOff>628650</xdr:colOff>
      <xdr:row>0</xdr:row>
      <xdr:rowOff>36756</xdr:rowOff>
    </xdr:from>
    <xdr:to>
      <xdr:col>3</xdr:col>
      <xdr:colOff>628650</xdr:colOff>
      <xdr:row>1</xdr:row>
      <xdr:rowOff>147811</xdr:rowOff>
    </xdr:to>
    <xdr:pic>
      <xdr:nvPicPr>
        <xdr:cNvPr id="5" name="Picture 34">
          <a:hlinkClick xmlns:r="http://schemas.openxmlformats.org/officeDocument/2006/relationships" r:id="rId4"/>
          <a:extLst>
            <a:ext uri="{FF2B5EF4-FFF2-40B4-BE49-F238E27FC236}">
              <a16:creationId xmlns:a16="http://schemas.microsoft.com/office/drawing/2014/main" id="{5319B467-20C6-4256-9E3C-71ADB5A8EF71}"/>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8221980" y="36756"/>
          <a:ext cx="573295" cy="301555"/>
        </a:xfrm>
        <a:prstGeom prst="rect">
          <a:avLst/>
        </a:prstGeom>
      </xdr:spPr>
    </xdr:pic>
    <xdr:clientData/>
  </xdr:twoCellAnchor>
  <xdr:twoCellAnchor editAs="oneCell">
    <xdr:from>
      <xdr:col>0</xdr:col>
      <xdr:colOff>104776</xdr:colOff>
      <xdr:row>2</xdr:row>
      <xdr:rowOff>66676</xdr:rowOff>
    </xdr:from>
    <xdr:to>
      <xdr:col>1</xdr:col>
      <xdr:colOff>2305051</xdr:colOff>
      <xdr:row>6</xdr:row>
      <xdr:rowOff>151471</xdr:rowOff>
    </xdr:to>
    <xdr:pic>
      <xdr:nvPicPr>
        <xdr:cNvPr id="7" name="Imagem 6" descr="Nexa - Votorantim - Relatório Anual 2021">
          <a:extLst>
            <a:ext uri="{FF2B5EF4-FFF2-40B4-BE49-F238E27FC236}">
              <a16:creationId xmlns:a16="http://schemas.microsoft.com/office/drawing/2014/main" id="{24A56016-097B-F8A9-96A9-61BD21ECB872}"/>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6" y="409576"/>
          <a:ext cx="2781300" cy="818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209550</xdr:colOff>
      <xdr:row>0</xdr:row>
      <xdr:rowOff>66675</xdr:rowOff>
    </xdr:from>
    <xdr:to>
      <xdr:col>1</xdr:col>
      <xdr:colOff>923925</xdr:colOff>
      <xdr:row>1</xdr:row>
      <xdr:rowOff>142875</xdr:rowOff>
    </xdr:to>
    <xdr:sp macro="" textlink="">
      <xdr:nvSpPr>
        <xdr:cNvPr id="6" name="Retângulo: Cantos Arredondados 5">
          <a:hlinkClick xmlns:r="http://schemas.openxmlformats.org/officeDocument/2006/relationships" r:id="rId6"/>
          <a:extLst>
            <a:ext uri="{FF2B5EF4-FFF2-40B4-BE49-F238E27FC236}">
              <a16:creationId xmlns:a16="http://schemas.microsoft.com/office/drawing/2014/main" id="{BE97FABE-542F-D0DE-F8D1-6EBF7BE0EF27}"/>
            </a:ext>
          </a:extLst>
        </xdr:cNvPr>
        <xdr:cNvSpPr/>
      </xdr:nvSpPr>
      <xdr:spPr>
        <a:xfrm>
          <a:off x="790575" y="66675"/>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1123950</xdr:colOff>
      <xdr:row>0</xdr:row>
      <xdr:rowOff>66675</xdr:rowOff>
    </xdr:from>
    <xdr:to>
      <xdr:col>1</xdr:col>
      <xdr:colOff>2409825</xdr:colOff>
      <xdr:row>1</xdr:row>
      <xdr:rowOff>142875</xdr:rowOff>
    </xdr:to>
    <xdr:sp macro="" textlink="">
      <xdr:nvSpPr>
        <xdr:cNvPr id="8" name="Retângulo: Cantos Arredondados 7">
          <a:hlinkClick xmlns:r="http://schemas.openxmlformats.org/officeDocument/2006/relationships" r:id="rId7"/>
          <a:extLst>
            <a:ext uri="{FF2B5EF4-FFF2-40B4-BE49-F238E27FC236}">
              <a16:creationId xmlns:a16="http://schemas.microsoft.com/office/drawing/2014/main" id="{A37CA5D2-62B3-4110-9DF7-19D8C15B4F5D}"/>
            </a:ext>
          </a:extLst>
        </xdr:cNvPr>
        <xdr:cNvSpPr/>
      </xdr:nvSpPr>
      <xdr:spPr>
        <a:xfrm>
          <a:off x="1704975" y="6667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1</xdr:col>
      <xdr:colOff>2447925</xdr:colOff>
      <xdr:row>0</xdr:row>
      <xdr:rowOff>66675</xdr:rowOff>
    </xdr:from>
    <xdr:to>
      <xdr:col>2</xdr:col>
      <xdr:colOff>228600</xdr:colOff>
      <xdr:row>1</xdr:row>
      <xdr:rowOff>142875</xdr:rowOff>
    </xdr:to>
    <xdr:sp macro="" textlink="">
      <xdr:nvSpPr>
        <xdr:cNvPr id="9" name="Retângulo: Cantos Arredondados 8">
          <a:hlinkClick xmlns:r="http://schemas.openxmlformats.org/officeDocument/2006/relationships" r:id="rId4"/>
          <a:extLst>
            <a:ext uri="{FF2B5EF4-FFF2-40B4-BE49-F238E27FC236}">
              <a16:creationId xmlns:a16="http://schemas.microsoft.com/office/drawing/2014/main" id="{7B64C517-E9E3-4C87-B112-F15889D0B382}"/>
            </a:ext>
          </a:extLst>
        </xdr:cNvPr>
        <xdr:cNvSpPr/>
      </xdr:nvSpPr>
      <xdr:spPr>
        <a:xfrm>
          <a:off x="3028950" y="6667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2</xdr:col>
      <xdr:colOff>257175</xdr:colOff>
      <xdr:row>0</xdr:row>
      <xdr:rowOff>66675</xdr:rowOff>
    </xdr:from>
    <xdr:to>
      <xdr:col>2</xdr:col>
      <xdr:colOff>1619250</xdr:colOff>
      <xdr:row>1</xdr:row>
      <xdr:rowOff>142875</xdr:rowOff>
    </xdr:to>
    <xdr:sp macro="" textlink="">
      <xdr:nvSpPr>
        <xdr:cNvPr id="10" name="Retângulo: Cantos Arredondados 9">
          <a:hlinkClick xmlns:r="http://schemas.openxmlformats.org/officeDocument/2006/relationships" r:id="rId8"/>
          <a:extLst>
            <a:ext uri="{FF2B5EF4-FFF2-40B4-BE49-F238E27FC236}">
              <a16:creationId xmlns:a16="http://schemas.microsoft.com/office/drawing/2014/main" id="{284EAACB-0079-476D-B5EF-5502F27E8FD0}"/>
            </a:ext>
          </a:extLst>
        </xdr:cNvPr>
        <xdr:cNvSpPr/>
      </xdr:nvSpPr>
      <xdr:spPr>
        <a:xfrm>
          <a:off x="4343400" y="66675"/>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2</xdr:col>
      <xdr:colOff>1666875</xdr:colOff>
      <xdr:row>0</xdr:row>
      <xdr:rowOff>57150</xdr:rowOff>
    </xdr:from>
    <xdr:to>
      <xdr:col>2</xdr:col>
      <xdr:colOff>3028950</xdr:colOff>
      <xdr:row>1</xdr:row>
      <xdr:rowOff>133350</xdr:rowOff>
    </xdr:to>
    <xdr:sp macro="" textlink="">
      <xdr:nvSpPr>
        <xdr:cNvPr id="11" name="Retângulo: Cantos Arredondados 10">
          <a:hlinkClick xmlns:r="http://schemas.openxmlformats.org/officeDocument/2006/relationships" r:id="rId9"/>
          <a:extLst>
            <a:ext uri="{FF2B5EF4-FFF2-40B4-BE49-F238E27FC236}">
              <a16:creationId xmlns:a16="http://schemas.microsoft.com/office/drawing/2014/main" id="{69778A9F-9126-4621-A6F1-6FAEFCD7CD84}"/>
            </a:ext>
          </a:extLst>
        </xdr:cNvPr>
        <xdr:cNvSpPr/>
      </xdr:nvSpPr>
      <xdr:spPr>
        <a:xfrm>
          <a:off x="5753100" y="57150"/>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2</xdr:col>
      <xdr:colOff>3067050</xdr:colOff>
      <xdr:row>0</xdr:row>
      <xdr:rowOff>57150</xdr:rowOff>
    </xdr:from>
    <xdr:to>
      <xdr:col>3</xdr:col>
      <xdr:colOff>695325</xdr:colOff>
      <xdr:row>1</xdr:row>
      <xdr:rowOff>133350</xdr:rowOff>
    </xdr:to>
    <xdr:sp macro="" textlink="">
      <xdr:nvSpPr>
        <xdr:cNvPr id="12" name="Retângulo: Cantos Arredondados 11">
          <a:hlinkClick xmlns:r="http://schemas.openxmlformats.org/officeDocument/2006/relationships" r:id="rId10"/>
          <a:extLst>
            <a:ext uri="{FF2B5EF4-FFF2-40B4-BE49-F238E27FC236}">
              <a16:creationId xmlns:a16="http://schemas.microsoft.com/office/drawing/2014/main" id="{F1208EDB-6216-4BC0-B10D-66F709C3E272}"/>
            </a:ext>
          </a:extLst>
        </xdr:cNvPr>
        <xdr:cNvSpPr/>
      </xdr:nvSpPr>
      <xdr:spPr>
        <a:xfrm>
          <a:off x="7153275" y="57150"/>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3</xdr:col>
      <xdr:colOff>723900</xdr:colOff>
      <xdr:row>0</xdr:row>
      <xdr:rowOff>57150</xdr:rowOff>
    </xdr:from>
    <xdr:to>
      <xdr:col>4</xdr:col>
      <xdr:colOff>542925</xdr:colOff>
      <xdr:row>1</xdr:row>
      <xdr:rowOff>133350</xdr:rowOff>
    </xdr:to>
    <xdr:sp macro="" textlink="">
      <xdr:nvSpPr>
        <xdr:cNvPr id="13" name="Retângulo: Cantos Arredondados 12">
          <a:hlinkClick xmlns:r="http://schemas.openxmlformats.org/officeDocument/2006/relationships" r:id="rId11"/>
          <a:extLst>
            <a:ext uri="{FF2B5EF4-FFF2-40B4-BE49-F238E27FC236}">
              <a16:creationId xmlns:a16="http://schemas.microsoft.com/office/drawing/2014/main" id="{050D7E42-187B-4E97-B696-36FE7A2484E3}"/>
            </a:ext>
          </a:extLst>
        </xdr:cNvPr>
        <xdr:cNvSpPr/>
      </xdr:nvSpPr>
      <xdr:spPr>
        <a:xfrm>
          <a:off x="8315325" y="57150"/>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3</xdr:col>
      <xdr:colOff>1323975</xdr:colOff>
      <xdr:row>2</xdr:row>
      <xdr:rowOff>38099</xdr:rowOff>
    </xdr:from>
    <xdr:to>
      <xdr:col>4</xdr:col>
      <xdr:colOff>266700</xdr:colOff>
      <xdr:row>3</xdr:row>
      <xdr:rowOff>152399</xdr:rowOff>
    </xdr:to>
    <xdr:sp macro="" textlink="">
      <xdr:nvSpPr>
        <xdr:cNvPr id="15" name="Seta: para a Direita 14">
          <a:hlinkClick xmlns:r="http://schemas.openxmlformats.org/officeDocument/2006/relationships" r:id="rId7"/>
          <a:extLst>
            <a:ext uri="{FF2B5EF4-FFF2-40B4-BE49-F238E27FC236}">
              <a16:creationId xmlns:a16="http://schemas.microsoft.com/office/drawing/2014/main" id="{0D715F3B-B305-C3A2-E912-C729CE532A9B}"/>
            </a:ext>
          </a:extLst>
        </xdr:cNvPr>
        <xdr:cNvSpPr/>
      </xdr:nvSpPr>
      <xdr:spPr>
        <a:xfrm>
          <a:off x="8915400" y="380999"/>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495300</xdr:colOff>
      <xdr:row>2</xdr:row>
      <xdr:rowOff>45720</xdr:rowOff>
    </xdr:from>
    <xdr:to>
      <xdr:col>3</xdr:col>
      <xdr:colOff>30268</xdr:colOff>
      <xdr:row>6</xdr:row>
      <xdr:rowOff>150159</xdr:rowOff>
    </xdr:to>
    <xdr:pic>
      <xdr:nvPicPr>
        <xdr:cNvPr id="17" name="Imagem 16" descr="Nexa - Votorantim - Relatório Anual 2021">
          <a:extLst>
            <a:ext uri="{FF2B5EF4-FFF2-40B4-BE49-F238E27FC236}">
              <a16:creationId xmlns:a16="http://schemas.microsoft.com/office/drawing/2014/main" id="{0B6393ED-FFFB-4D9C-8E76-0EE21E7AAA7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0" y="396240"/>
          <a:ext cx="2828713" cy="8359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109537</xdr:colOff>
      <xdr:row>156</xdr:row>
      <xdr:rowOff>157161</xdr:rowOff>
    </xdr:from>
    <xdr:to>
      <xdr:col>9</xdr:col>
      <xdr:colOff>447675</xdr:colOff>
      <xdr:row>171</xdr:row>
      <xdr:rowOff>19049</xdr:rowOff>
    </xdr:to>
    <xdr:graphicFrame macro="">
      <xdr:nvGraphicFramePr>
        <xdr:cNvPr id="2" name="Gráfico 1">
          <a:extLst>
            <a:ext uri="{FF2B5EF4-FFF2-40B4-BE49-F238E27FC236}">
              <a16:creationId xmlns:a16="http://schemas.microsoft.com/office/drawing/2014/main" id="{0BC98080-C425-46BC-8788-EE1180330C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495300</xdr:colOff>
      <xdr:row>156</xdr:row>
      <xdr:rowOff>147637</xdr:rowOff>
    </xdr:from>
    <xdr:to>
      <xdr:col>16383</xdr:col>
      <xdr:colOff>57150</xdr:colOff>
      <xdr:row>171</xdr:row>
      <xdr:rowOff>38100</xdr:rowOff>
    </xdr:to>
    <xdr:graphicFrame macro="">
      <xdr:nvGraphicFramePr>
        <xdr:cNvPr id="3" name="Gráfico 2">
          <a:extLst>
            <a:ext uri="{FF2B5EF4-FFF2-40B4-BE49-F238E27FC236}">
              <a16:creationId xmlns:a16="http://schemas.microsoft.com/office/drawing/2014/main" id="{5F8418E6-F93A-461D-DBC7-776CB9029A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563837</xdr:colOff>
      <xdr:row>219</xdr:row>
      <xdr:rowOff>149085</xdr:rowOff>
    </xdr:from>
    <xdr:to>
      <xdr:col>6</xdr:col>
      <xdr:colOff>1432891</xdr:colOff>
      <xdr:row>230</xdr:row>
      <xdr:rowOff>49696</xdr:rowOff>
    </xdr:to>
    <xdr:graphicFrame macro="">
      <xdr:nvGraphicFramePr>
        <xdr:cNvPr id="4" name="Gráfico 3">
          <a:extLst>
            <a:ext uri="{FF2B5EF4-FFF2-40B4-BE49-F238E27FC236}">
              <a16:creationId xmlns:a16="http://schemas.microsoft.com/office/drawing/2014/main" id="{90D809C5-6ABA-07A7-DBF1-DF29092A818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16566</xdr:colOff>
      <xdr:row>219</xdr:row>
      <xdr:rowOff>118441</xdr:rowOff>
    </xdr:from>
    <xdr:to>
      <xdr:col>12</xdr:col>
      <xdr:colOff>941318</xdr:colOff>
      <xdr:row>230</xdr:row>
      <xdr:rowOff>33131</xdr:rowOff>
    </xdr:to>
    <xdr:graphicFrame macro="">
      <xdr:nvGraphicFramePr>
        <xdr:cNvPr id="12" name="Gráfico 11">
          <a:extLst>
            <a:ext uri="{FF2B5EF4-FFF2-40B4-BE49-F238E27FC236}">
              <a16:creationId xmlns:a16="http://schemas.microsoft.com/office/drawing/2014/main" id="{26F606D0-1A5F-B91B-1F04-563A229F1B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207065</xdr:colOff>
      <xdr:row>0</xdr:row>
      <xdr:rowOff>42655</xdr:rowOff>
    </xdr:from>
    <xdr:to>
      <xdr:col>1</xdr:col>
      <xdr:colOff>921440</xdr:colOff>
      <xdr:row>1</xdr:row>
      <xdr:rowOff>116370</xdr:rowOff>
    </xdr:to>
    <xdr:sp macro="" textlink="">
      <xdr:nvSpPr>
        <xdr:cNvPr id="5" name="Retângulo: Cantos Arredondados 4">
          <a:hlinkClick xmlns:r="http://schemas.openxmlformats.org/officeDocument/2006/relationships" r:id="rId6"/>
          <a:extLst>
            <a:ext uri="{FF2B5EF4-FFF2-40B4-BE49-F238E27FC236}">
              <a16:creationId xmlns:a16="http://schemas.microsoft.com/office/drawing/2014/main" id="{BC0FA15C-FA71-4905-B152-56DA29765144}"/>
            </a:ext>
          </a:extLst>
        </xdr:cNvPr>
        <xdr:cNvSpPr/>
      </xdr:nvSpPr>
      <xdr:spPr>
        <a:xfrm>
          <a:off x="786848" y="42655"/>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1073840</xdr:colOff>
      <xdr:row>0</xdr:row>
      <xdr:rowOff>42655</xdr:rowOff>
    </xdr:from>
    <xdr:to>
      <xdr:col>2</xdr:col>
      <xdr:colOff>901976</xdr:colOff>
      <xdr:row>1</xdr:row>
      <xdr:rowOff>116370</xdr:rowOff>
    </xdr:to>
    <xdr:sp macro="" textlink="">
      <xdr:nvSpPr>
        <xdr:cNvPr id="6" name="Retângulo: Cantos Arredondados 5">
          <a:hlinkClick xmlns:r="http://schemas.openxmlformats.org/officeDocument/2006/relationships" r:id="rId7"/>
          <a:extLst>
            <a:ext uri="{FF2B5EF4-FFF2-40B4-BE49-F238E27FC236}">
              <a16:creationId xmlns:a16="http://schemas.microsoft.com/office/drawing/2014/main" id="{6398FF1F-ADCF-4EFB-A970-D3C27FF8DCC2}"/>
            </a:ext>
          </a:extLst>
        </xdr:cNvPr>
        <xdr:cNvSpPr/>
      </xdr:nvSpPr>
      <xdr:spPr>
        <a:xfrm>
          <a:off x="1653623" y="4265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2</xdr:col>
      <xdr:colOff>940076</xdr:colOff>
      <xdr:row>0</xdr:row>
      <xdr:rowOff>42655</xdr:rowOff>
    </xdr:from>
    <xdr:to>
      <xdr:col>3</xdr:col>
      <xdr:colOff>1024973</xdr:colOff>
      <xdr:row>1</xdr:row>
      <xdr:rowOff>116370</xdr:rowOff>
    </xdr:to>
    <xdr:sp macro="" textlink="">
      <xdr:nvSpPr>
        <xdr:cNvPr id="7" name="Retângulo: Cantos Arredondados 6">
          <a:hlinkClick xmlns:r="http://schemas.openxmlformats.org/officeDocument/2006/relationships" r:id="rId8"/>
          <a:extLst>
            <a:ext uri="{FF2B5EF4-FFF2-40B4-BE49-F238E27FC236}">
              <a16:creationId xmlns:a16="http://schemas.microsoft.com/office/drawing/2014/main" id="{32217BDD-FFB8-43C7-8AFE-20BC0FCF93A1}"/>
            </a:ext>
          </a:extLst>
        </xdr:cNvPr>
        <xdr:cNvSpPr/>
      </xdr:nvSpPr>
      <xdr:spPr>
        <a:xfrm>
          <a:off x="2977598" y="4265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3</xdr:col>
      <xdr:colOff>1053548</xdr:colOff>
      <xdr:row>0</xdr:row>
      <xdr:rowOff>42655</xdr:rowOff>
    </xdr:from>
    <xdr:to>
      <xdr:col>4</xdr:col>
      <xdr:colOff>1222927</xdr:colOff>
      <xdr:row>1</xdr:row>
      <xdr:rowOff>116370</xdr:rowOff>
    </xdr:to>
    <xdr:sp macro="" textlink="">
      <xdr:nvSpPr>
        <xdr:cNvPr id="8" name="Retângulo: Cantos Arredondados 7">
          <a:hlinkClick xmlns:r="http://schemas.openxmlformats.org/officeDocument/2006/relationships" r:id="rId9"/>
          <a:extLst>
            <a:ext uri="{FF2B5EF4-FFF2-40B4-BE49-F238E27FC236}">
              <a16:creationId xmlns:a16="http://schemas.microsoft.com/office/drawing/2014/main" id="{5831FE99-EED7-47D1-A601-2C7691722E44}"/>
            </a:ext>
          </a:extLst>
        </xdr:cNvPr>
        <xdr:cNvSpPr/>
      </xdr:nvSpPr>
      <xdr:spPr>
        <a:xfrm>
          <a:off x="4292048" y="42655"/>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4</xdr:col>
      <xdr:colOff>1270552</xdr:colOff>
      <xdr:row>0</xdr:row>
      <xdr:rowOff>33130</xdr:rowOff>
    </xdr:from>
    <xdr:to>
      <xdr:col>5</xdr:col>
      <xdr:colOff>992671</xdr:colOff>
      <xdr:row>1</xdr:row>
      <xdr:rowOff>106845</xdr:rowOff>
    </xdr:to>
    <xdr:sp macro="" textlink="">
      <xdr:nvSpPr>
        <xdr:cNvPr id="9" name="Retângulo: Cantos Arredondados 8">
          <a:hlinkClick xmlns:r="http://schemas.openxmlformats.org/officeDocument/2006/relationships" r:id="rId10"/>
          <a:extLst>
            <a:ext uri="{FF2B5EF4-FFF2-40B4-BE49-F238E27FC236}">
              <a16:creationId xmlns:a16="http://schemas.microsoft.com/office/drawing/2014/main" id="{A5D3A9D2-FEE6-421B-90EB-C3C13EEFC988}"/>
            </a:ext>
          </a:extLst>
        </xdr:cNvPr>
        <xdr:cNvSpPr/>
      </xdr:nvSpPr>
      <xdr:spPr>
        <a:xfrm>
          <a:off x="5701748" y="33130"/>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5</xdr:col>
      <xdr:colOff>1030771</xdr:colOff>
      <xdr:row>0</xdr:row>
      <xdr:rowOff>33130</xdr:rowOff>
    </xdr:from>
    <xdr:to>
      <xdr:col>6</xdr:col>
      <xdr:colOff>1112355</xdr:colOff>
      <xdr:row>1</xdr:row>
      <xdr:rowOff>106845</xdr:rowOff>
    </xdr:to>
    <xdr:sp macro="" textlink="">
      <xdr:nvSpPr>
        <xdr:cNvPr id="10" name="Retângulo: Cantos Arredondados 9">
          <a:hlinkClick xmlns:r="http://schemas.openxmlformats.org/officeDocument/2006/relationships" r:id="rId11"/>
          <a:extLst>
            <a:ext uri="{FF2B5EF4-FFF2-40B4-BE49-F238E27FC236}">
              <a16:creationId xmlns:a16="http://schemas.microsoft.com/office/drawing/2014/main" id="{8CBC3A2C-2373-433C-B2CE-B689E3FB5A05}"/>
            </a:ext>
          </a:extLst>
        </xdr:cNvPr>
        <xdr:cNvSpPr/>
      </xdr:nvSpPr>
      <xdr:spPr>
        <a:xfrm>
          <a:off x="7101923" y="33130"/>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6</xdr:col>
      <xdr:colOff>1140930</xdr:colOff>
      <xdr:row>0</xdr:row>
      <xdr:rowOff>33130</xdr:rowOff>
    </xdr:from>
    <xdr:to>
      <xdr:col>7</xdr:col>
      <xdr:colOff>856008</xdr:colOff>
      <xdr:row>1</xdr:row>
      <xdr:rowOff>106845</xdr:rowOff>
    </xdr:to>
    <xdr:sp macro="" textlink="">
      <xdr:nvSpPr>
        <xdr:cNvPr id="11" name="Retângulo: Cantos Arredondados 10">
          <a:hlinkClick xmlns:r="http://schemas.openxmlformats.org/officeDocument/2006/relationships" r:id="rId12"/>
          <a:extLst>
            <a:ext uri="{FF2B5EF4-FFF2-40B4-BE49-F238E27FC236}">
              <a16:creationId xmlns:a16="http://schemas.microsoft.com/office/drawing/2014/main" id="{0BC19C62-6514-4DCF-B3CC-B534A0ED1FCF}"/>
            </a:ext>
          </a:extLst>
        </xdr:cNvPr>
        <xdr:cNvSpPr/>
      </xdr:nvSpPr>
      <xdr:spPr>
        <a:xfrm>
          <a:off x="8263973" y="33130"/>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12</xdr:col>
      <xdr:colOff>611257</xdr:colOff>
      <xdr:row>2</xdr:row>
      <xdr:rowOff>43690</xdr:rowOff>
    </xdr:from>
    <xdr:to>
      <xdr:col>12</xdr:col>
      <xdr:colOff>916057</xdr:colOff>
      <xdr:row>3</xdr:row>
      <xdr:rowOff>156748</xdr:rowOff>
    </xdr:to>
    <xdr:sp macro="" textlink="">
      <xdr:nvSpPr>
        <xdr:cNvPr id="13" name="Seta: para a Direita 12">
          <a:hlinkClick xmlns:r="http://schemas.openxmlformats.org/officeDocument/2006/relationships" r:id="rId12"/>
          <a:extLst>
            <a:ext uri="{FF2B5EF4-FFF2-40B4-BE49-F238E27FC236}">
              <a16:creationId xmlns:a16="http://schemas.microsoft.com/office/drawing/2014/main" id="{DA7FDB31-D7DB-4413-BD24-5B2F92721185}"/>
            </a:ext>
          </a:extLst>
        </xdr:cNvPr>
        <xdr:cNvSpPr/>
      </xdr:nvSpPr>
      <xdr:spPr>
        <a:xfrm>
          <a:off x="14782800" y="391560"/>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12</xdr:col>
      <xdr:colOff>190500</xdr:colOff>
      <xdr:row>2</xdr:row>
      <xdr:rowOff>43689</xdr:rowOff>
    </xdr:from>
    <xdr:to>
      <xdr:col>12</xdr:col>
      <xdr:colOff>485775</xdr:colOff>
      <xdr:row>3</xdr:row>
      <xdr:rowOff>156748</xdr:rowOff>
    </xdr:to>
    <xdr:sp macro="" textlink="">
      <xdr:nvSpPr>
        <xdr:cNvPr id="14" name="Seta: para a Esquerda 13">
          <a:hlinkClick xmlns:r="http://schemas.openxmlformats.org/officeDocument/2006/relationships" r:id="rId11"/>
          <a:extLst>
            <a:ext uri="{FF2B5EF4-FFF2-40B4-BE49-F238E27FC236}">
              <a16:creationId xmlns:a16="http://schemas.microsoft.com/office/drawing/2014/main" id="{809FE9CF-5C01-426C-9333-CC79BDB0F506}"/>
            </a:ext>
          </a:extLst>
        </xdr:cNvPr>
        <xdr:cNvSpPr/>
      </xdr:nvSpPr>
      <xdr:spPr>
        <a:xfrm>
          <a:off x="14362043" y="391559"/>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228600</xdr:colOff>
      <xdr:row>2</xdr:row>
      <xdr:rowOff>38100</xdr:rowOff>
    </xdr:from>
    <xdr:to>
      <xdr:col>2</xdr:col>
      <xdr:colOff>342900</xdr:colOff>
      <xdr:row>6</xdr:row>
      <xdr:rowOff>108884</xdr:rowOff>
    </xdr:to>
    <xdr:pic>
      <xdr:nvPicPr>
        <xdr:cNvPr id="5" name="Imagem 4" descr="Nexa - Votorantim - Relatório Anual 2021">
          <a:extLst>
            <a:ext uri="{FF2B5EF4-FFF2-40B4-BE49-F238E27FC236}">
              <a16:creationId xmlns:a16="http://schemas.microsoft.com/office/drawing/2014/main" id="{E7640662-D27E-4AF8-92E4-190CE6F2A8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381000"/>
          <a:ext cx="2733675" cy="804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0</xdr:row>
      <xdr:rowOff>38100</xdr:rowOff>
    </xdr:from>
    <xdr:to>
      <xdr:col>2</xdr:col>
      <xdr:colOff>0</xdr:colOff>
      <xdr:row>1</xdr:row>
      <xdr:rowOff>126930</xdr:rowOff>
    </xdr:to>
    <xdr:pic>
      <xdr:nvPicPr>
        <xdr:cNvPr id="8" name="Picture 33">
          <a:hlinkClick xmlns:r="http://schemas.openxmlformats.org/officeDocument/2006/relationships" r:id="rId2"/>
          <a:extLst>
            <a:ext uri="{FF2B5EF4-FFF2-40B4-BE49-F238E27FC236}">
              <a16:creationId xmlns:a16="http://schemas.microsoft.com/office/drawing/2014/main" id="{0A6F2704-A64C-419E-9E61-508447E87370}"/>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3467100" y="38100"/>
          <a:ext cx="0" cy="260280"/>
        </a:xfrm>
        <a:prstGeom prst="rect">
          <a:avLst/>
        </a:prstGeom>
      </xdr:spPr>
    </xdr:pic>
    <xdr:clientData/>
  </xdr:twoCellAnchor>
  <xdr:twoCellAnchor editAs="oneCell">
    <xdr:from>
      <xdr:col>2</xdr:col>
      <xdr:colOff>0</xdr:colOff>
      <xdr:row>0</xdr:row>
      <xdr:rowOff>36756</xdr:rowOff>
    </xdr:from>
    <xdr:to>
      <xdr:col>2</xdr:col>
      <xdr:colOff>0</xdr:colOff>
      <xdr:row>1</xdr:row>
      <xdr:rowOff>128761</xdr:rowOff>
    </xdr:to>
    <xdr:pic>
      <xdr:nvPicPr>
        <xdr:cNvPr id="9" name="Picture 34">
          <a:hlinkClick xmlns:r="http://schemas.openxmlformats.org/officeDocument/2006/relationships" r:id="rId4"/>
          <a:extLst>
            <a:ext uri="{FF2B5EF4-FFF2-40B4-BE49-F238E27FC236}">
              <a16:creationId xmlns:a16="http://schemas.microsoft.com/office/drawing/2014/main" id="{2C57CC14-85D9-47F2-8630-4D6545192BEA}"/>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3467100" y="36756"/>
          <a:ext cx="0" cy="263455"/>
        </a:xfrm>
        <a:prstGeom prst="rect">
          <a:avLst/>
        </a:prstGeom>
      </xdr:spPr>
    </xdr:pic>
    <xdr:clientData/>
  </xdr:twoCellAnchor>
  <xdr:twoCellAnchor>
    <xdr:from>
      <xdr:col>1</xdr:col>
      <xdr:colOff>95250</xdr:colOff>
      <xdr:row>0</xdr:row>
      <xdr:rowOff>47625</xdr:rowOff>
    </xdr:from>
    <xdr:to>
      <xdr:col>1</xdr:col>
      <xdr:colOff>809625</xdr:colOff>
      <xdr:row>1</xdr:row>
      <xdr:rowOff>123825</xdr:rowOff>
    </xdr:to>
    <xdr:sp macro="" textlink="">
      <xdr:nvSpPr>
        <xdr:cNvPr id="2" name="Retângulo: Cantos Arredondados 1">
          <a:hlinkClick xmlns:r="http://schemas.openxmlformats.org/officeDocument/2006/relationships" r:id="rId5"/>
          <a:extLst>
            <a:ext uri="{FF2B5EF4-FFF2-40B4-BE49-F238E27FC236}">
              <a16:creationId xmlns:a16="http://schemas.microsoft.com/office/drawing/2014/main" id="{FA80AFB1-3678-4BF7-9534-C1EC4B1D77C9}"/>
            </a:ext>
          </a:extLst>
        </xdr:cNvPr>
        <xdr:cNvSpPr/>
      </xdr:nvSpPr>
      <xdr:spPr>
        <a:xfrm>
          <a:off x="676275" y="47625"/>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962025</xdr:colOff>
      <xdr:row>0</xdr:row>
      <xdr:rowOff>47625</xdr:rowOff>
    </xdr:from>
    <xdr:to>
      <xdr:col>2</xdr:col>
      <xdr:colOff>209550</xdr:colOff>
      <xdr:row>1</xdr:row>
      <xdr:rowOff>123825</xdr:rowOff>
    </xdr:to>
    <xdr:sp macro="" textlink="">
      <xdr:nvSpPr>
        <xdr:cNvPr id="3" name="Retângulo: Cantos Arredondados 2">
          <a:hlinkClick xmlns:r="http://schemas.openxmlformats.org/officeDocument/2006/relationships" r:id="rId6"/>
          <a:extLst>
            <a:ext uri="{FF2B5EF4-FFF2-40B4-BE49-F238E27FC236}">
              <a16:creationId xmlns:a16="http://schemas.microsoft.com/office/drawing/2014/main" id="{DB26DFA4-341A-47CC-96C6-BBEC72C00F2D}"/>
            </a:ext>
          </a:extLst>
        </xdr:cNvPr>
        <xdr:cNvSpPr/>
      </xdr:nvSpPr>
      <xdr:spPr>
        <a:xfrm>
          <a:off x="1543050" y="4762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2</xdr:col>
      <xdr:colOff>247650</xdr:colOff>
      <xdr:row>0</xdr:row>
      <xdr:rowOff>47625</xdr:rowOff>
    </xdr:from>
    <xdr:to>
      <xdr:col>2</xdr:col>
      <xdr:colOff>1533525</xdr:colOff>
      <xdr:row>1</xdr:row>
      <xdr:rowOff>123825</xdr:rowOff>
    </xdr:to>
    <xdr:sp macro="" textlink="">
      <xdr:nvSpPr>
        <xdr:cNvPr id="4" name="Retângulo: Cantos Arredondados 3">
          <a:hlinkClick xmlns:r="http://schemas.openxmlformats.org/officeDocument/2006/relationships" r:id="rId4"/>
          <a:extLst>
            <a:ext uri="{FF2B5EF4-FFF2-40B4-BE49-F238E27FC236}">
              <a16:creationId xmlns:a16="http://schemas.microsoft.com/office/drawing/2014/main" id="{D654D83B-439C-4AD2-82B7-1C879291F94E}"/>
            </a:ext>
          </a:extLst>
        </xdr:cNvPr>
        <xdr:cNvSpPr/>
      </xdr:nvSpPr>
      <xdr:spPr>
        <a:xfrm>
          <a:off x="2867025" y="4762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2</xdr:col>
      <xdr:colOff>1562100</xdr:colOff>
      <xdr:row>0</xdr:row>
      <xdr:rowOff>47625</xdr:rowOff>
    </xdr:from>
    <xdr:to>
      <xdr:col>2</xdr:col>
      <xdr:colOff>2924175</xdr:colOff>
      <xdr:row>1</xdr:row>
      <xdr:rowOff>123825</xdr:rowOff>
    </xdr:to>
    <xdr:sp macro="" textlink="">
      <xdr:nvSpPr>
        <xdr:cNvPr id="6" name="Retângulo: Cantos Arredondados 5">
          <a:hlinkClick xmlns:r="http://schemas.openxmlformats.org/officeDocument/2006/relationships" r:id="rId7"/>
          <a:extLst>
            <a:ext uri="{FF2B5EF4-FFF2-40B4-BE49-F238E27FC236}">
              <a16:creationId xmlns:a16="http://schemas.microsoft.com/office/drawing/2014/main" id="{9A814FAD-062F-4117-8602-36E16CE830FC}"/>
            </a:ext>
          </a:extLst>
        </xdr:cNvPr>
        <xdr:cNvSpPr/>
      </xdr:nvSpPr>
      <xdr:spPr>
        <a:xfrm>
          <a:off x="4181475" y="47625"/>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2</xdr:col>
      <xdr:colOff>2971800</xdr:colOff>
      <xdr:row>0</xdr:row>
      <xdr:rowOff>38100</xdr:rowOff>
    </xdr:from>
    <xdr:to>
      <xdr:col>2</xdr:col>
      <xdr:colOff>4333875</xdr:colOff>
      <xdr:row>1</xdr:row>
      <xdr:rowOff>114300</xdr:rowOff>
    </xdr:to>
    <xdr:sp macro="" textlink="">
      <xdr:nvSpPr>
        <xdr:cNvPr id="7" name="Retângulo: Cantos Arredondados 6">
          <a:hlinkClick xmlns:r="http://schemas.openxmlformats.org/officeDocument/2006/relationships" r:id="rId8"/>
          <a:extLst>
            <a:ext uri="{FF2B5EF4-FFF2-40B4-BE49-F238E27FC236}">
              <a16:creationId xmlns:a16="http://schemas.microsoft.com/office/drawing/2014/main" id="{9E76FE30-F9E3-4BCF-8A99-60C3AF1C0FF7}"/>
            </a:ext>
          </a:extLst>
        </xdr:cNvPr>
        <xdr:cNvSpPr/>
      </xdr:nvSpPr>
      <xdr:spPr>
        <a:xfrm>
          <a:off x="5591175" y="38100"/>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2</xdr:col>
      <xdr:colOff>4371975</xdr:colOff>
      <xdr:row>0</xdr:row>
      <xdr:rowOff>38100</xdr:rowOff>
    </xdr:from>
    <xdr:to>
      <xdr:col>3</xdr:col>
      <xdr:colOff>800100</xdr:colOff>
      <xdr:row>1</xdr:row>
      <xdr:rowOff>114300</xdr:rowOff>
    </xdr:to>
    <xdr:sp macro="" textlink="">
      <xdr:nvSpPr>
        <xdr:cNvPr id="10" name="Retângulo: Cantos Arredondados 9">
          <a:hlinkClick xmlns:r="http://schemas.openxmlformats.org/officeDocument/2006/relationships" r:id="rId9"/>
          <a:extLst>
            <a:ext uri="{FF2B5EF4-FFF2-40B4-BE49-F238E27FC236}">
              <a16:creationId xmlns:a16="http://schemas.microsoft.com/office/drawing/2014/main" id="{056678B5-1D80-46AD-9C28-AAD3E21E2BC8}"/>
            </a:ext>
          </a:extLst>
        </xdr:cNvPr>
        <xdr:cNvSpPr/>
      </xdr:nvSpPr>
      <xdr:spPr>
        <a:xfrm>
          <a:off x="6991350" y="38100"/>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3</xdr:col>
      <xdr:colOff>828675</xdr:colOff>
      <xdr:row>0</xdr:row>
      <xdr:rowOff>38100</xdr:rowOff>
    </xdr:from>
    <xdr:to>
      <xdr:col>3</xdr:col>
      <xdr:colOff>2009775</xdr:colOff>
      <xdr:row>1</xdr:row>
      <xdr:rowOff>114300</xdr:rowOff>
    </xdr:to>
    <xdr:sp macro="" textlink="">
      <xdr:nvSpPr>
        <xdr:cNvPr id="11" name="Retângulo: Cantos Arredondados 10">
          <a:hlinkClick xmlns:r="http://schemas.openxmlformats.org/officeDocument/2006/relationships" r:id="rId10"/>
          <a:extLst>
            <a:ext uri="{FF2B5EF4-FFF2-40B4-BE49-F238E27FC236}">
              <a16:creationId xmlns:a16="http://schemas.microsoft.com/office/drawing/2014/main" id="{3C4D7536-E46C-48F6-A02B-D7EFDBFE12DE}"/>
            </a:ext>
          </a:extLst>
        </xdr:cNvPr>
        <xdr:cNvSpPr/>
      </xdr:nvSpPr>
      <xdr:spPr>
        <a:xfrm>
          <a:off x="8153400" y="38100"/>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4</xdr:col>
      <xdr:colOff>180975</xdr:colOff>
      <xdr:row>2</xdr:row>
      <xdr:rowOff>76200</xdr:rowOff>
    </xdr:from>
    <xdr:to>
      <xdr:col>4</xdr:col>
      <xdr:colOff>485775</xdr:colOff>
      <xdr:row>4</xdr:row>
      <xdr:rowOff>9525</xdr:rowOff>
    </xdr:to>
    <xdr:sp macro="" textlink="">
      <xdr:nvSpPr>
        <xdr:cNvPr id="12" name="Seta: para a Direita 11">
          <a:hlinkClick xmlns:r="http://schemas.openxmlformats.org/officeDocument/2006/relationships" r:id="rId11"/>
          <a:extLst>
            <a:ext uri="{FF2B5EF4-FFF2-40B4-BE49-F238E27FC236}">
              <a16:creationId xmlns:a16="http://schemas.microsoft.com/office/drawing/2014/main" id="{C2C136A3-B471-483A-9747-EB2538E5BC31}"/>
            </a:ext>
          </a:extLst>
        </xdr:cNvPr>
        <xdr:cNvSpPr/>
      </xdr:nvSpPr>
      <xdr:spPr>
        <a:xfrm>
          <a:off x="10134600" y="419100"/>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2381250</xdr:colOff>
      <xdr:row>2</xdr:row>
      <xdr:rowOff>76199</xdr:rowOff>
    </xdr:from>
    <xdr:to>
      <xdr:col>4</xdr:col>
      <xdr:colOff>47625</xdr:colOff>
      <xdr:row>4</xdr:row>
      <xdr:rowOff>9525</xdr:rowOff>
    </xdr:to>
    <xdr:sp macro="" textlink="">
      <xdr:nvSpPr>
        <xdr:cNvPr id="13" name="Seta: para a Esquerda 12">
          <a:hlinkClick xmlns:r="http://schemas.openxmlformats.org/officeDocument/2006/relationships" r:id="rId12"/>
          <a:extLst>
            <a:ext uri="{FF2B5EF4-FFF2-40B4-BE49-F238E27FC236}">
              <a16:creationId xmlns:a16="http://schemas.microsoft.com/office/drawing/2014/main" id="{06A34ADD-C4DD-4C19-8093-EAA72C90FAF8}"/>
            </a:ext>
          </a:extLst>
        </xdr:cNvPr>
        <xdr:cNvSpPr/>
      </xdr:nvSpPr>
      <xdr:spPr>
        <a:xfrm>
          <a:off x="9705975" y="419099"/>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0</xdr:colOff>
      <xdr:row>0</xdr:row>
      <xdr:rowOff>38100</xdr:rowOff>
    </xdr:from>
    <xdr:to>
      <xdr:col>2</xdr:col>
      <xdr:colOff>0</xdr:colOff>
      <xdr:row>1</xdr:row>
      <xdr:rowOff>117405</xdr:rowOff>
    </xdr:to>
    <xdr:pic>
      <xdr:nvPicPr>
        <xdr:cNvPr id="5" name="Picture 33">
          <a:hlinkClick xmlns:r="http://schemas.openxmlformats.org/officeDocument/2006/relationships" r:id="rId1"/>
          <a:extLst>
            <a:ext uri="{FF2B5EF4-FFF2-40B4-BE49-F238E27FC236}">
              <a16:creationId xmlns:a16="http://schemas.microsoft.com/office/drawing/2014/main" id="{DC97B45E-4470-445D-AEB1-8DA25AB0C952}"/>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2"/>
        <a:stretch>
          <a:fillRect/>
        </a:stretch>
      </xdr:blipFill>
      <xdr:spPr>
        <a:xfrm flipH="1">
          <a:off x="2619375" y="38100"/>
          <a:ext cx="0" cy="260280"/>
        </a:xfrm>
        <a:prstGeom prst="rect">
          <a:avLst/>
        </a:prstGeom>
      </xdr:spPr>
    </xdr:pic>
    <xdr:clientData/>
  </xdr:twoCellAnchor>
  <xdr:twoCellAnchor editAs="oneCell">
    <xdr:from>
      <xdr:col>2</xdr:col>
      <xdr:colOff>0</xdr:colOff>
      <xdr:row>0</xdr:row>
      <xdr:rowOff>36756</xdr:rowOff>
    </xdr:from>
    <xdr:to>
      <xdr:col>2</xdr:col>
      <xdr:colOff>0</xdr:colOff>
      <xdr:row>1</xdr:row>
      <xdr:rowOff>147811</xdr:rowOff>
    </xdr:to>
    <xdr:pic>
      <xdr:nvPicPr>
        <xdr:cNvPr id="6" name="Picture 34">
          <a:hlinkClick xmlns:r="http://schemas.openxmlformats.org/officeDocument/2006/relationships" r:id="rId3"/>
          <a:extLst>
            <a:ext uri="{FF2B5EF4-FFF2-40B4-BE49-F238E27FC236}">
              <a16:creationId xmlns:a16="http://schemas.microsoft.com/office/drawing/2014/main" id="{FE487F76-3C24-415F-A05F-8E04B81A530B}"/>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2"/>
        <a:stretch>
          <a:fillRect/>
        </a:stretch>
      </xdr:blipFill>
      <xdr:spPr>
        <a:xfrm rot="10800000" flipH="1">
          <a:off x="2619375" y="36756"/>
          <a:ext cx="0" cy="263455"/>
        </a:xfrm>
        <a:prstGeom prst="rect">
          <a:avLst/>
        </a:prstGeom>
      </xdr:spPr>
    </xdr:pic>
    <xdr:clientData/>
  </xdr:twoCellAnchor>
  <xdr:twoCellAnchor editAs="oneCell">
    <xdr:from>
      <xdr:col>0</xdr:col>
      <xdr:colOff>219075</xdr:colOff>
      <xdr:row>2</xdr:row>
      <xdr:rowOff>19050</xdr:rowOff>
    </xdr:from>
    <xdr:to>
      <xdr:col>2</xdr:col>
      <xdr:colOff>575310</xdr:colOff>
      <xdr:row>6</xdr:row>
      <xdr:rowOff>110789</xdr:rowOff>
    </xdr:to>
    <xdr:pic>
      <xdr:nvPicPr>
        <xdr:cNvPr id="8" name="Imagem 7" descr="Nexa - Votorantim - Relatório Anual 2021">
          <a:extLst>
            <a:ext uri="{FF2B5EF4-FFF2-40B4-BE49-F238E27FC236}">
              <a16:creationId xmlns:a16="http://schemas.microsoft.com/office/drawing/2014/main" id="{36E99A38-0179-4022-B335-2BA15DDC365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19075" y="361950"/>
          <a:ext cx="2733675" cy="804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161925</xdr:colOff>
      <xdr:row>0</xdr:row>
      <xdr:rowOff>47625</xdr:rowOff>
    </xdr:from>
    <xdr:to>
      <xdr:col>1</xdr:col>
      <xdr:colOff>876300</xdr:colOff>
      <xdr:row>1</xdr:row>
      <xdr:rowOff>123825</xdr:rowOff>
    </xdr:to>
    <xdr:sp macro="" textlink="">
      <xdr:nvSpPr>
        <xdr:cNvPr id="3" name="Retângulo: Cantos Arredondados 2">
          <a:hlinkClick xmlns:r="http://schemas.openxmlformats.org/officeDocument/2006/relationships" r:id="rId5"/>
          <a:extLst>
            <a:ext uri="{FF2B5EF4-FFF2-40B4-BE49-F238E27FC236}">
              <a16:creationId xmlns:a16="http://schemas.microsoft.com/office/drawing/2014/main" id="{2B124AEF-1547-4104-ACB8-458F5564C879}"/>
            </a:ext>
          </a:extLst>
        </xdr:cNvPr>
        <xdr:cNvSpPr/>
      </xdr:nvSpPr>
      <xdr:spPr>
        <a:xfrm>
          <a:off x="742950" y="47625"/>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1028700</xdr:colOff>
      <xdr:row>0</xdr:row>
      <xdr:rowOff>47625</xdr:rowOff>
    </xdr:from>
    <xdr:to>
      <xdr:col>2</xdr:col>
      <xdr:colOff>514350</xdr:colOff>
      <xdr:row>1</xdr:row>
      <xdr:rowOff>123825</xdr:rowOff>
    </xdr:to>
    <xdr:sp macro="" textlink="">
      <xdr:nvSpPr>
        <xdr:cNvPr id="4" name="Retângulo: Cantos Arredondados 3">
          <a:hlinkClick xmlns:r="http://schemas.openxmlformats.org/officeDocument/2006/relationships" r:id="rId6"/>
          <a:extLst>
            <a:ext uri="{FF2B5EF4-FFF2-40B4-BE49-F238E27FC236}">
              <a16:creationId xmlns:a16="http://schemas.microsoft.com/office/drawing/2014/main" id="{31558A2B-1623-4A06-9193-DD3F18FE4C28}"/>
            </a:ext>
          </a:extLst>
        </xdr:cNvPr>
        <xdr:cNvSpPr/>
      </xdr:nvSpPr>
      <xdr:spPr>
        <a:xfrm>
          <a:off x="1609725" y="4762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2</xdr:col>
      <xdr:colOff>552450</xdr:colOff>
      <xdr:row>0</xdr:row>
      <xdr:rowOff>47625</xdr:rowOff>
    </xdr:from>
    <xdr:to>
      <xdr:col>3</xdr:col>
      <xdr:colOff>590550</xdr:colOff>
      <xdr:row>1</xdr:row>
      <xdr:rowOff>123825</xdr:rowOff>
    </xdr:to>
    <xdr:sp macro="" textlink="">
      <xdr:nvSpPr>
        <xdr:cNvPr id="7" name="Retângulo: Cantos Arredondados 6">
          <a:hlinkClick xmlns:r="http://schemas.openxmlformats.org/officeDocument/2006/relationships" r:id="rId3"/>
          <a:extLst>
            <a:ext uri="{FF2B5EF4-FFF2-40B4-BE49-F238E27FC236}">
              <a16:creationId xmlns:a16="http://schemas.microsoft.com/office/drawing/2014/main" id="{3E7CF91A-D4DC-4471-A1C8-B7129711010E}"/>
            </a:ext>
          </a:extLst>
        </xdr:cNvPr>
        <xdr:cNvSpPr/>
      </xdr:nvSpPr>
      <xdr:spPr>
        <a:xfrm>
          <a:off x="2933700" y="4762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3</xdr:col>
      <xdr:colOff>619125</xdr:colOff>
      <xdr:row>0</xdr:row>
      <xdr:rowOff>47625</xdr:rowOff>
    </xdr:from>
    <xdr:to>
      <xdr:col>4</xdr:col>
      <xdr:colOff>742950</xdr:colOff>
      <xdr:row>1</xdr:row>
      <xdr:rowOff>123825</xdr:rowOff>
    </xdr:to>
    <xdr:sp macro="" textlink="">
      <xdr:nvSpPr>
        <xdr:cNvPr id="9" name="Retângulo: Cantos Arredondados 8">
          <a:hlinkClick xmlns:r="http://schemas.openxmlformats.org/officeDocument/2006/relationships" r:id="rId7"/>
          <a:extLst>
            <a:ext uri="{FF2B5EF4-FFF2-40B4-BE49-F238E27FC236}">
              <a16:creationId xmlns:a16="http://schemas.microsoft.com/office/drawing/2014/main" id="{19F7B5FF-6F6B-42A3-A216-EA8882D485C5}"/>
            </a:ext>
          </a:extLst>
        </xdr:cNvPr>
        <xdr:cNvSpPr/>
      </xdr:nvSpPr>
      <xdr:spPr>
        <a:xfrm>
          <a:off x="4248150" y="47625"/>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4</xdr:col>
      <xdr:colOff>790575</xdr:colOff>
      <xdr:row>0</xdr:row>
      <xdr:rowOff>38100</xdr:rowOff>
    </xdr:from>
    <xdr:to>
      <xdr:col>5</xdr:col>
      <xdr:colOff>914400</xdr:colOff>
      <xdr:row>1</xdr:row>
      <xdr:rowOff>114300</xdr:rowOff>
    </xdr:to>
    <xdr:sp macro="" textlink="">
      <xdr:nvSpPr>
        <xdr:cNvPr id="10" name="Retângulo: Cantos Arredondados 9">
          <a:hlinkClick xmlns:r="http://schemas.openxmlformats.org/officeDocument/2006/relationships" r:id="rId8"/>
          <a:extLst>
            <a:ext uri="{FF2B5EF4-FFF2-40B4-BE49-F238E27FC236}">
              <a16:creationId xmlns:a16="http://schemas.microsoft.com/office/drawing/2014/main" id="{434E4640-1921-45B0-AEC0-8F16227C59BC}"/>
            </a:ext>
          </a:extLst>
        </xdr:cNvPr>
        <xdr:cNvSpPr/>
      </xdr:nvSpPr>
      <xdr:spPr>
        <a:xfrm>
          <a:off x="5657850" y="38100"/>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5</xdr:col>
      <xdr:colOff>952500</xdr:colOff>
      <xdr:row>0</xdr:row>
      <xdr:rowOff>38100</xdr:rowOff>
    </xdr:from>
    <xdr:to>
      <xdr:col>6</xdr:col>
      <xdr:colOff>847725</xdr:colOff>
      <xdr:row>1</xdr:row>
      <xdr:rowOff>114300</xdr:rowOff>
    </xdr:to>
    <xdr:sp macro="" textlink="">
      <xdr:nvSpPr>
        <xdr:cNvPr id="11" name="Retângulo: Cantos Arredondados 10">
          <a:hlinkClick xmlns:r="http://schemas.openxmlformats.org/officeDocument/2006/relationships" r:id="rId9"/>
          <a:extLst>
            <a:ext uri="{FF2B5EF4-FFF2-40B4-BE49-F238E27FC236}">
              <a16:creationId xmlns:a16="http://schemas.microsoft.com/office/drawing/2014/main" id="{E0D803E4-72E5-4707-8EC6-D92FD2B6DE04}"/>
            </a:ext>
          </a:extLst>
        </xdr:cNvPr>
        <xdr:cNvSpPr/>
      </xdr:nvSpPr>
      <xdr:spPr>
        <a:xfrm>
          <a:off x="7058025" y="38100"/>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6</xdr:col>
      <xdr:colOff>876300</xdr:colOff>
      <xdr:row>0</xdr:row>
      <xdr:rowOff>38100</xdr:rowOff>
    </xdr:from>
    <xdr:to>
      <xdr:col>7</xdr:col>
      <xdr:colOff>942975</xdr:colOff>
      <xdr:row>1</xdr:row>
      <xdr:rowOff>114300</xdr:rowOff>
    </xdr:to>
    <xdr:sp macro="" textlink="">
      <xdr:nvSpPr>
        <xdr:cNvPr id="12" name="Retângulo: Cantos Arredondados 11">
          <a:hlinkClick xmlns:r="http://schemas.openxmlformats.org/officeDocument/2006/relationships" r:id="rId10"/>
          <a:extLst>
            <a:ext uri="{FF2B5EF4-FFF2-40B4-BE49-F238E27FC236}">
              <a16:creationId xmlns:a16="http://schemas.microsoft.com/office/drawing/2014/main" id="{C8734DF9-D232-4E3C-8361-27C3F124ABC9}"/>
            </a:ext>
          </a:extLst>
        </xdr:cNvPr>
        <xdr:cNvSpPr/>
      </xdr:nvSpPr>
      <xdr:spPr>
        <a:xfrm>
          <a:off x="8220075" y="38100"/>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13</xdr:col>
      <xdr:colOff>19050</xdr:colOff>
      <xdr:row>2</xdr:row>
      <xdr:rowOff>114300</xdr:rowOff>
    </xdr:from>
    <xdr:to>
      <xdr:col>13</xdr:col>
      <xdr:colOff>314325</xdr:colOff>
      <xdr:row>4</xdr:row>
      <xdr:rowOff>47626</xdr:rowOff>
    </xdr:to>
    <xdr:sp macro="" textlink="">
      <xdr:nvSpPr>
        <xdr:cNvPr id="14" name="Seta: para a Esquerda 13">
          <a:hlinkClick xmlns:r="http://schemas.openxmlformats.org/officeDocument/2006/relationships" r:id="rId10"/>
          <a:extLst>
            <a:ext uri="{FF2B5EF4-FFF2-40B4-BE49-F238E27FC236}">
              <a16:creationId xmlns:a16="http://schemas.microsoft.com/office/drawing/2014/main" id="{6F3BDA25-517F-43D1-A8A9-B3DFF3C97E7D}"/>
            </a:ext>
          </a:extLst>
        </xdr:cNvPr>
        <xdr:cNvSpPr/>
      </xdr:nvSpPr>
      <xdr:spPr>
        <a:xfrm>
          <a:off x="15944850" y="457200"/>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10</xdr:col>
      <xdr:colOff>19051</xdr:colOff>
      <xdr:row>190</xdr:row>
      <xdr:rowOff>38100</xdr:rowOff>
    </xdr:from>
    <xdr:to>
      <xdr:col>13</xdr:col>
      <xdr:colOff>723899</xdr:colOff>
      <xdr:row>201</xdr:row>
      <xdr:rowOff>9524</xdr:rowOff>
    </xdr:to>
    <xdr:graphicFrame macro="">
      <xdr:nvGraphicFramePr>
        <xdr:cNvPr id="13" name="Gráfico 12">
          <a:extLst>
            <a:ext uri="{FF2B5EF4-FFF2-40B4-BE49-F238E27FC236}">
              <a16:creationId xmlns:a16="http://schemas.microsoft.com/office/drawing/2014/main" id="{9F7ACD34-A846-E946-AE52-50DBBC17C3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103911</xdr:colOff>
      <xdr:row>2</xdr:row>
      <xdr:rowOff>134505</xdr:rowOff>
    </xdr:from>
    <xdr:to>
      <xdr:col>0</xdr:col>
      <xdr:colOff>103911</xdr:colOff>
      <xdr:row>5</xdr:row>
      <xdr:rowOff>635</xdr:rowOff>
    </xdr:to>
    <xdr:pic>
      <xdr:nvPicPr>
        <xdr:cNvPr id="2" name="Picture 11">
          <a:extLst>
            <a:ext uri="{FF2B5EF4-FFF2-40B4-BE49-F238E27FC236}">
              <a16:creationId xmlns:a16="http://schemas.microsoft.com/office/drawing/2014/main" id="{E080E7E3-8591-423F-A23E-A6680AD139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105816" y="488835"/>
          <a:ext cx="1149175" cy="437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581025</xdr:colOff>
      <xdr:row>8</xdr:row>
      <xdr:rowOff>174625</xdr:rowOff>
    </xdr:from>
    <xdr:to>
      <xdr:col>3</xdr:col>
      <xdr:colOff>1333500</xdr:colOff>
      <xdr:row>29</xdr:row>
      <xdr:rowOff>158943</xdr:rowOff>
    </xdr:to>
    <xdr:sp macro="" textlink="">
      <xdr:nvSpPr>
        <xdr:cNvPr id="3" name="Retângulo 17">
          <a:extLst>
            <a:ext uri="{FF2B5EF4-FFF2-40B4-BE49-F238E27FC236}">
              <a16:creationId xmlns:a16="http://schemas.microsoft.com/office/drawing/2014/main" id="{3E1E960B-8B63-4E13-8C0F-786CAE859FC3}"/>
            </a:ext>
          </a:extLst>
        </xdr:cNvPr>
        <xdr:cNvSpPr/>
      </xdr:nvSpPr>
      <xdr:spPr>
        <a:xfrm>
          <a:off x="581025" y="1689100"/>
          <a:ext cx="8543925" cy="3851468"/>
        </a:xfrm>
        <a:prstGeom prst="rect">
          <a:avLst/>
        </a:prstGeom>
        <a:solidFill>
          <a:srgbClr val="F2F2F2">
            <a:alpha val="69804"/>
          </a:srgbClr>
        </a:solidFill>
        <a:ln w="6350">
          <a:solidFill>
            <a:schemeClr val="bg2">
              <a:lumMod val="9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pt-BR" sz="1050" b="1" i="0" u="none" strike="noStrike">
              <a:solidFill>
                <a:srgbClr val="555555"/>
              </a:solidFill>
              <a:effectLst/>
              <a:latin typeface="Verdana" panose="020B0604030504040204" pitchFamily="34" charset="0"/>
              <a:ea typeface="Verdana" panose="020B0604030504040204" pitchFamily="34" charset="0"/>
              <a:cs typeface="Arial" panose="020B0604020202020204" pitchFamily="34" charset="0"/>
            </a:rPr>
            <a:t>Como ler o Databook</a:t>
          </a:r>
        </a:p>
        <a:p>
          <a:pPr algn="l"/>
          <a:endParaRPr lang="pt-BR" sz="1000" b="1" i="0" u="none" strike="noStrike">
            <a:solidFill>
              <a:srgbClr val="555555"/>
            </a:solidFill>
            <a:effectLst/>
            <a:latin typeface="Verdana" panose="020B0604030504040204" pitchFamily="34" charset="0"/>
            <a:ea typeface="Verdana" panose="020B0604030504040204" pitchFamily="34" charset="0"/>
            <a:cs typeface="Arial" panose="020B0604020202020204" pitchFamily="34" charset="0"/>
          </a:endParaRPr>
        </a:p>
        <a:p>
          <a:pPr algn="l"/>
          <a:r>
            <a:rPr lang="pt-BR" sz="1000" b="0" i="0" u="none" strike="noStrike">
              <a:solidFill>
                <a:srgbClr val="555555"/>
              </a:solidFill>
              <a:effectLst/>
              <a:latin typeface="Verdana" panose="020B0604030504040204" pitchFamily="34" charset="0"/>
              <a:ea typeface="Verdana" panose="020B0604030504040204" pitchFamily="34" charset="0"/>
              <a:cs typeface="Arial" panose="020B0604020202020204" pitchFamily="34" charset="0"/>
            </a:rPr>
            <a:t>O Databook</a:t>
          </a:r>
          <a:r>
            <a:rPr lang="pt-BR" sz="1000" b="0" i="0" u="none" strike="noStrike" baseline="0">
              <a:solidFill>
                <a:srgbClr val="555555"/>
              </a:solidFill>
              <a:effectLst/>
              <a:latin typeface="Verdana" panose="020B0604030504040204" pitchFamily="34" charset="0"/>
              <a:ea typeface="Verdana" panose="020B0604030504040204" pitchFamily="34" charset="0"/>
              <a:cs typeface="Arial" panose="020B0604020202020204" pitchFamily="34" charset="0"/>
            </a:rPr>
            <a:t> foi separado em três temas principais, Gestão, Ambiental e Social. Essas abas apresentam informações das normas GRI e SASB. </a:t>
          </a:r>
          <a:endParaRPr lang="pt-BR" sz="1000" b="0" i="0" u="none" strike="noStrike">
            <a:solidFill>
              <a:srgbClr val="555555"/>
            </a:solidFill>
            <a:effectLst/>
            <a:latin typeface="Verdana" panose="020B0604030504040204" pitchFamily="34" charset="0"/>
            <a:ea typeface="Verdana" panose="020B0604030504040204" pitchFamily="34" charset="0"/>
            <a:cs typeface="Arial" panose="020B0604020202020204" pitchFamily="34" charset="0"/>
          </a:endParaRPr>
        </a:p>
        <a:p>
          <a:pPr algn="l"/>
          <a:r>
            <a:rPr lang="pt-BR" sz="1050" b="1" i="0" u="none" strike="noStrike">
              <a:solidFill>
                <a:srgbClr val="555555"/>
              </a:solidFill>
              <a:effectLst/>
              <a:latin typeface="Verdana" panose="020B0604030504040204" pitchFamily="34" charset="0"/>
              <a:ea typeface="Verdana" panose="020B0604030504040204" pitchFamily="34" charset="0"/>
              <a:cs typeface="Arial" panose="020B0604020202020204" pitchFamily="34" charset="0"/>
            </a:rPr>
            <a:t>Como buscar</a:t>
          </a:r>
          <a:r>
            <a:rPr lang="pt-BR" sz="1050" b="1" i="0" u="none" strike="noStrike" baseline="0">
              <a:solidFill>
                <a:srgbClr val="555555"/>
              </a:solidFill>
              <a:effectLst/>
              <a:latin typeface="Verdana" panose="020B0604030504040204" pitchFamily="34" charset="0"/>
              <a:ea typeface="Verdana" panose="020B0604030504040204" pitchFamily="34" charset="0"/>
              <a:cs typeface="Arial" panose="020B0604020202020204" pitchFamily="34" charset="0"/>
            </a:rPr>
            <a:t> as informações</a:t>
          </a:r>
        </a:p>
        <a:p>
          <a:pPr algn="l"/>
          <a:endParaRPr lang="pt-BR" sz="1000" b="1" i="0" u="none" strike="noStrike" baseline="0">
            <a:solidFill>
              <a:srgbClr val="555555"/>
            </a:solidFill>
            <a:effectLst/>
            <a:latin typeface="Verdana" panose="020B0604030504040204" pitchFamily="34" charset="0"/>
            <a:ea typeface="Verdana" panose="020B0604030504040204" pitchFamily="34" charset="0"/>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Para acessar a informação é  indicado ao leitor utilizar as abas de índice e dentro das abas, basta clicar no link e o leitor será encaminhado diretamente ao reporte do indicador.</a:t>
          </a:r>
          <a:b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br>
          <a:endPar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endParaRPr>
        </a:p>
        <a:p>
          <a:pPr algn="l"/>
          <a:r>
            <a:rPr lang="pt-BR" sz="1050" b="1" i="0" u="none" strike="noStrike" baseline="0">
              <a:solidFill>
                <a:srgbClr val="555555"/>
              </a:solidFill>
              <a:effectLst/>
              <a:latin typeface="Verdana" panose="020B0604030504040204" pitchFamily="34" charset="0"/>
              <a:ea typeface="Verdana" panose="020B0604030504040204" pitchFamily="34" charset="0"/>
              <a:cs typeface="Arial" panose="020B0604020202020204" pitchFamily="34" charset="0"/>
            </a:rPr>
            <a:t>Como navegar e utilizar os botões</a:t>
          </a:r>
        </a:p>
        <a:p>
          <a:pPr algn="l"/>
          <a:endParaRPr lang="pt-BR" sz="1100" b="1" i="0" u="none" strike="noStrike" baseline="0">
            <a:solidFill>
              <a:srgbClr val="555555"/>
            </a:solidFill>
            <a:effectLst/>
            <a:latin typeface="Verdana" panose="020B0604030504040204" pitchFamily="34" charset="0"/>
            <a:ea typeface="Verdana" panose="020B0604030504040204" pitchFamily="34" charset="0"/>
            <a:cs typeface="Arial" panose="020B0604020202020204" pitchFamily="34" charset="0"/>
          </a:endParaRP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Este Databook foi realizado com a intenção de apresentar uma navegabilidade mais fluida para o leitor, para melhor experiência de navegação o indicado é utilizar os botões de navegação no topo da página. Há botões que levam diretamente para as páginas de introdução do Databook (Início, Referências, Como Usar e Conteúdo), botões que levam diretamente aos índices anteriores aos conteúdos apresentados (Gestão, Ambiental, Social e TCFD), um botão que leva à próxima página (representado pela seta apontando à direita) e um botão que leva à página anterior (representado pela seta apontando à esquerda).</a:t>
          </a:r>
        </a:p>
        <a:p>
          <a:pPr algn="l"/>
          <a:r>
            <a:rPr lang="pt-BR" sz="1000" b="0" baseline="0">
              <a:solidFill>
                <a:srgbClr val="555555"/>
              </a:solidFill>
              <a:latin typeface="Arial" panose="020B0604020202020204" pitchFamily="34" charset="0"/>
              <a:cs typeface="Arial" panose="020B0604020202020204" pitchFamily="34" charset="0"/>
            </a:rPr>
            <a:t>  </a:t>
          </a:r>
          <a:endParaRPr lang="pt-BR" sz="1000" b="0">
            <a:solidFill>
              <a:srgbClr val="555555"/>
            </a:solidFill>
            <a:latin typeface="Arial" panose="020B0604020202020204" pitchFamily="34" charset="0"/>
            <a:cs typeface="Arial" panose="020B0604020202020204" pitchFamily="34" charset="0"/>
          </a:endParaRPr>
        </a:p>
      </xdr:txBody>
    </xdr:sp>
    <xdr:clientData/>
  </xdr:twoCellAnchor>
  <xdr:twoCellAnchor editAs="oneCell">
    <xdr:from>
      <xdr:col>3</xdr:col>
      <xdr:colOff>38100</xdr:colOff>
      <xdr:row>0</xdr:row>
      <xdr:rowOff>38100</xdr:rowOff>
    </xdr:from>
    <xdr:to>
      <xdr:col>3</xdr:col>
      <xdr:colOff>38100</xdr:colOff>
      <xdr:row>1</xdr:row>
      <xdr:rowOff>147811</xdr:rowOff>
    </xdr:to>
    <xdr:pic>
      <xdr:nvPicPr>
        <xdr:cNvPr id="4" name="Picture 18">
          <a:hlinkClick xmlns:r="http://schemas.openxmlformats.org/officeDocument/2006/relationships" r:id="rId2"/>
          <a:extLst>
            <a:ext uri="{FF2B5EF4-FFF2-40B4-BE49-F238E27FC236}">
              <a16:creationId xmlns:a16="http://schemas.microsoft.com/office/drawing/2014/main" id="{1B337979-ABF6-4D7F-8291-771D8FC28743}"/>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7627620" y="38100"/>
          <a:ext cx="567051" cy="300211"/>
        </a:xfrm>
        <a:prstGeom prst="rect">
          <a:avLst/>
        </a:prstGeom>
      </xdr:spPr>
    </xdr:pic>
    <xdr:clientData/>
  </xdr:twoCellAnchor>
  <xdr:twoCellAnchor editAs="oneCell">
    <xdr:from>
      <xdr:col>3</xdr:col>
      <xdr:colOff>628650</xdr:colOff>
      <xdr:row>0</xdr:row>
      <xdr:rowOff>38100</xdr:rowOff>
    </xdr:from>
    <xdr:to>
      <xdr:col>3</xdr:col>
      <xdr:colOff>628650</xdr:colOff>
      <xdr:row>1</xdr:row>
      <xdr:rowOff>147811</xdr:rowOff>
    </xdr:to>
    <xdr:pic>
      <xdr:nvPicPr>
        <xdr:cNvPr id="5" name="Picture 19">
          <a:hlinkClick xmlns:r="http://schemas.openxmlformats.org/officeDocument/2006/relationships" r:id="rId4"/>
          <a:extLst>
            <a:ext uri="{FF2B5EF4-FFF2-40B4-BE49-F238E27FC236}">
              <a16:creationId xmlns:a16="http://schemas.microsoft.com/office/drawing/2014/main" id="{6FE1D53F-0CE2-4F32-85CD-0070769C726C}"/>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8221980" y="38100"/>
          <a:ext cx="558055" cy="300211"/>
        </a:xfrm>
        <a:prstGeom prst="rect">
          <a:avLst/>
        </a:prstGeom>
      </xdr:spPr>
    </xdr:pic>
    <xdr:clientData/>
  </xdr:twoCellAnchor>
  <xdr:twoCellAnchor editAs="oneCell">
    <xdr:from>
      <xdr:col>0</xdr:col>
      <xdr:colOff>28575</xdr:colOff>
      <xdr:row>2</xdr:row>
      <xdr:rowOff>9525</xdr:rowOff>
    </xdr:from>
    <xdr:to>
      <xdr:col>1</xdr:col>
      <xdr:colOff>2181225</xdr:colOff>
      <xdr:row>6</xdr:row>
      <xdr:rowOff>80309</xdr:rowOff>
    </xdr:to>
    <xdr:pic>
      <xdr:nvPicPr>
        <xdr:cNvPr id="6" name="Imagem 5" descr="Nexa - Votorantim - Relatório Anual 2021">
          <a:extLst>
            <a:ext uri="{FF2B5EF4-FFF2-40B4-BE49-F238E27FC236}">
              <a16:creationId xmlns:a16="http://schemas.microsoft.com/office/drawing/2014/main" id="{486C9316-3DC8-41A5-A8D2-B4FE1966D63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8575" y="352425"/>
          <a:ext cx="2733675" cy="804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0</xdr:row>
      <xdr:rowOff>38100</xdr:rowOff>
    </xdr:from>
    <xdr:to>
      <xdr:col>2</xdr:col>
      <xdr:colOff>0</xdr:colOff>
      <xdr:row>1</xdr:row>
      <xdr:rowOff>136455</xdr:rowOff>
    </xdr:to>
    <xdr:pic>
      <xdr:nvPicPr>
        <xdr:cNvPr id="7" name="Picture 33">
          <a:hlinkClick xmlns:r="http://schemas.openxmlformats.org/officeDocument/2006/relationships" r:id="rId6"/>
          <a:extLst>
            <a:ext uri="{FF2B5EF4-FFF2-40B4-BE49-F238E27FC236}">
              <a16:creationId xmlns:a16="http://schemas.microsoft.com/office/drawing/2014/main" id="{33243694-B2E1-4342-98E7-8A1BBF507049}"/>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2952750" y="38100"/>
          <a:ext cx="0" cy="269805"/>
        </a:xfrm>
        <a:prstGeom prst="rect">
          <a:avLst/>
        </a:prstGeom>
      </xdr:spPr>
    </xdr:pic>
    <xdr:clientData/>
  </xdr:twoCellAnchor>
  <xdr:twoCellAnchor editAs="oneCell">
    <xdr:from>
      <xdr:col>2</xdr:col>
      <xdr:colOff>0</xdr:colOff>
      <xdr:row>0</xdr:row>
      <xdr:rowOff>36756</xdr:rowOff>
    </xdr:from>
    <xdr:to>
      <xdr:col>2</xdr:col>
      <xdr:colOff>0</xdr:colOff>
      <xdr:row>1</xdr:row>
      <xdr:rowOff>138286</xdr:rowOff>
    </xdr:to>
    <xdr:pic>
      <xdr:nvPicPr>
        <xdr:cNvPr id="8" name="Picture 34">
          <a:hlinkClick xmlns:r="http://schemas.openxmlformats.org/officeDocument/2006/relationships" r:id="rId2"/>
          <a:extLst>
            <a:ext uri="{FF2B5EF4-FFF2-40B4-BE49-F238E27FC236}">
              <a16:creationId xmlns:a16="http://schemas.microsoft.com/office/drawing/2014/main" id="{19875755-AF38-40A6-A703-24336E5AB7C1}"/>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2952750" y="36756"/>
          <a:ext cx="0" cy="272980"/>
        </a:xfrm>
        <a:prstGeom prst="rect">
          <a:avLst/>
        </a:prstGeom>
      </xdr:spPr>
    </xdr:pic>
    <xdr:clientData/>
  </xdr:twoCellAnchor>
  <xdr:twoCellAnchor>
    <xdr:from>
      <xdr:col>1</xdr:col>
      <xdr:colOff>57150</xdr:colOff>
      <xdr:row>0</xdr:row>
      <xdr:rowOff>57150</xdr:rowOff>
    </xdr:from>
    <xdr:to>
      <xdr:col>1</xdr:col>
      <xdr:colOff>771525</xdr:colOff>
      <xdr:row>1</xdr:row>
      <xdr:rowOff>133350</xdr:rowOff>
    </xdr:to>
    <xdr:sp macro="" textlink="">
      <xdr:nvSpPr>
        <xdr:cNvPr id="17" name="Retângulo: Cantos Arredondados 16">
          <a:hlinkClick xmlns:r="http://schemas.openxmlformats.org/officeDocument/2006/relationships" r:id="rId7"/>
          <a:extLst>
            <a:ext uri="{FF2B5EF4-FFF2-40B4-BE49-F238E27FC236}">
              <a16:creationId xmlns:a16="http://schemas.microsoft.com/office/drawing/2014/main" id="{2055C9FE-BB7B-426F-B0B9-225122A6E2B0}"/>
            </a:ext>
          </a:extLst>
        </xdr:cNvPr>
        <xdr:cNvSpPr/>
      </xdr:nvSpPr>
      <xdr:spPr>
        <a:xfrm>
          <a:off x="638175" y="57150"/>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923925</xdr:colOff>
      <xdr:row>0</xdr:row>
      <xdr:rowOff>57150</xdr:rowOff>
    </xdr:from>
    <xdr:to>
      <xdr:col>1</xdr:col>
      <xdr:colOff>2209800</xdr:colOff>
      <xdr:row>1</xdr:row>
      <xdr:rowOff>133350</xdr:rowOff>
    </xdr:to>
    <xdr:sp macro="" textlink="">
      <xdr:nvSpPr>
        <xdr:cNvPr id="18" name="Retângulo: Cantos Arredondados 17">
          <a:hlinkClick xmlns:r="http://schemas.openxmlformats.org/officeDocument/2006/relationships" r:id="rId8"/>
          <a:extLst>
            <a:ext uri="{FF2B5EF4-FFF2-40B4-BE49-F238E27FC236}">
              <a16:creationId xmlns:a16="http://schemas.microsoft.com/office/drawing/2014/main" id="{57125ED5-E3B7-4D51-8C39-CB7CBDF1393E}"/>
            </a:ext>
          </a:extLst>
        </xdr:cNvPr>
        <xdr:cNvSpPr/>
      </xdr:nvSpPr>
      <xdr:spPr>
        <a:xfrm>
          <a:off x="1504950"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1</xdr:col>
      <xdr:colOff>2247900</xdr:colOff>
      <xdr:row>0</xdr:row>
      <xdr:rowOff>57150</xdr:rowOff>
    </xdr:from>
    <xdr:to>
      <xdr:col>2</xdr:col>
      <xdr:colOff>28575</xdr:colOff>
      <xdr:row>1</xdr:row>
      <xdr:rowOff>133350</xdr:rowOff>
    </xdr:to>
    <xdr:sp macro="" textlink="">
      <xdr:nvSpPr>
        <xdr:cNvPr id="19" name="Retângulo: Cantos Arredondados 18">
          <a:hlinkClick xmlns:r="http://schemas.openxmlformats.org/officeDocument/2006/relationships" r:id="rId2"/>
          <a:extLst>
            <a:ext uri="{FF2B5EF4-FFF2-40B4-BE49-F238E27FC236}">
              <a16:creationId xmlns:a16="http://schemas.microsoft.com/office/drawing/2014/main" id="{92D4336E-0923-465F-A7D6-2D9C8D1C8A36}"/>
            </a:ext>
          </a:extLst>
        </xdr:cNvPr>
        <xdr:cNvSpPr/>
      </xdr:nvSpPr>
      <xdr:spPr>
        <a:xfrm>
          <a:off x="2828925"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2</xdr:col>
      <xdr:colOff>57150</xdr:colOff>
      <xdr:row>0</xdr:row>
      <xdr:rowOff>57150</xdr:rowOff>
    </xdr:from>
    <xdr:to>
      <xdr:col>2</xdr:col>
      <xdr:colOff>1419225</xdr:colOff>
      <xdr:row>1</xdr:row>
      <xdr:rowOff>133350</xdr:rowOff>
    </xdr:to>
    <xdr:sp macro="" textlink="">
      <xdr:nvSpPr>
        <xdr:cNvPr id="20" name="Retângulo: Cantos Arredondados 19">
          <a:hlinkClick xmlns:r="http://schemas.openxmlformats.org/officeDocument/2006/relationships" r:id="rId9"/>
          <a:extLst>
            <a:ext uri="{FF2B5EF4-FFF2-40B4-BE49-F238E27FC236}">
              <a16:creationId xmlns:a16="http://schemas.microsoft.com/office/drawing/2014/main" id="{32CCD1C7-1CF4-40DF-8E43-273019C579C5}"/>
            </a:ext>
          </a:extLst>
        </xdr:cNvPr>
        <xdr:cNvSpPr/>
      </xdr:nvSpPr>
      <xdr:spPr>
        <a:xfrm>
          <a:off x="4143375" y="57150"/>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2</xdr:col>
      <xdr:colOff>1466850</xdr:colOff>
      <xdr:row>0</xdr:row>
      <xdr:rowOff>47625</xdr:rowOff>
    </xdr:from>
    <xdr:to>
      <xdr:col>2</xdr:col>
      <xdr:colOff>2828925</xdr:colOff>
      <xdr:row>1</xdr:row>
      <xdr:rowOff>123825</xdr:rowOff>
    </xdr:to>
    <xdr:sp macro="" textlink="">
      <xdr:nvSpPr>
        <xdr:cNvPr id="21" name="Retângulo: Cantos Arredondados 20">
          <a:hlinkClick xmlns:r="http://schemas.openxmlformats.org/officeDocument/2006/relationships" r:id="rId10"/>
          <a:extLst>
            <a:ext uri="{FF2B5EF4-FFF2-40B4-BE49-F238E27FC236}">
              <a16:creationId xmlns:a16="http://schemas.microsoft.com/office/drawing/2014/main" id="{B99914CF-BBEE-4F65-8288-FD8C44A3D27B}"/>
            </a:ext>
          </a:extLst>
        </xdr:cNvPr>
        <xdr:cNvSpPr/>
      </xdr:nvSpPr>
      <xdr:spPr>
        <a:xfrm>
          <a:off x="5553075" y="47625"/>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2</xdr:col>
      <xdr:colOff>2867025</xdr:colOff>
      <xdr:row>0</xdr:row>
      <xdr:rowOff>47625</xdr:rowOff>
    </xdr:from>
    <xdr:to>
      <xdr:col>3</xdr:col>
      <xdr:colOff>495300</xdr:colOff>
      <xdr:row>1</xdr:row>
      <xdr:rowOff>123825</xdr:rowOff>
    </xdr:to>
    <xdr:sp macro="" textlink="">
      <xdr:nvSpPr>
        <xdr:cNvPr id="22" name="Retângulo: Cantos Arredondados 21">
          <a:hlinkClick xmlns:r="http://schemas.openxmlformats.org/officeDocument/2006/relationships" r:id="rId11"/>
          <a:extLst>
            <a:ext uri="{FF2B5EF4-FFF2-40B4-BE49-F238E27FC236}">
              <a16:creationId xmlns:a16="http://schemas.microsoft.com/office/drawing/2014/main" id="{EDCEB876-BFB8-40A5-9A6A-9EAB89B2F9ED}"/>
            </a:ext>
          </a:extLst>
        </xdr:cNvPr>
        <xdr:cNvSpPr/>
      </xdr:nvSpPr>
      <xdr:spPr>
        <a:xfrm>
          <a:off x="6953250" y="47625"/>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3</xdr:col>
      <xdr:colOff>523875</xdr:colOff>
      <xdr:row>0</xdr:row>
      <xdr:rowOff>47625</xdr:rowOff>
    </xdr:from>
    <xdr:to>
      <xdr:col>4</xdr:col>
      <xdr:colOff>400050</xdr:colOff>
      <xdr:row>1</xdr:row>
      <xdr:rowOff>123825</xdr:rowOff>
    </xdr:to>
    <xdr:sp macro="" textlink="">
      <xdr:nvSpPr>
        <xdr:cNvPr id="23" name="Retângulo: Cantos Arredondados 22">
          <a:hlinkClick xmlns:r="http://schemas.openxmlformats.org/officeDocument/2006/relationships" r:id="rId12"/>
          <a:extLst>
            <a:ext uri="{FF2B5EF4-FFF2-40B4-BE49-F238E27FC236}">
              <a16:creationId xmlns:a16="http://schemas.microsoft.com/office/drawing/2014/main" id="{6CE9B8BC-E545-4EA2-AB4A-689B1F5ABA7A}"/>
            </a:ext>
          </a:extLst>
        </xdr:cNvPr>
        <xdr:cNvSpPr/>
      </xdr:nvSpPr>
      <xdr:spPr>
        <a:xfrm>
          <a:off x="8115300" y="47625"/>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4</xdr:col>
      <xdr:colOff>238125</xdr:colOff>
      <xdr:row>2</xdr:row>
      <xdr:rowOff>61912</xdr:rowOff>
    </xdr:from>
    <xdr:to>
      <xdr:col>4</xdr:col>
      <xdr:colOff>542925</xdr:colOff>
      <xdr:row>3</xdr:row>
      <xdr:rowOff>176212</xdr:rowOff>
    </xdr:to>
    <xdr:sp macro="" textlink="">
      <xdr:nvSpPr>
        <xdr:cNvPr id="24" name="Seta: para a Direita 23">
          <a:hlinkClick xmlns:r="http://schemas.openxmlformats.org/officeDocument/2006/relationships" r:id="rId2"/>
          <a:extLst>
            <a:ext uri="{FF2B5EF4-FFF2-40B4-BE49-F238E27FC236}">
              <a16:creationId xmlns:a16="http://schemas.microsoft.com/office/drawing/2014/main" id="{86ECF92A-48D8-4D5F-9F1F-B35E2E7D2958}"/>
            </a:ext>
          </a:extLst>
        </xdr:cNvPr>
        <xdr:cNvSpPr/>
      </xdr:nvSpPr>
      <xdr:spPr>
        <a:xfrm>
          <a:off x="9134475" y="404812"/>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1162050</xdr:colOff>
      <xdr:row>2</xdr:row>
      <xdr:rowOff>61911</xdr:rowOff>
    </xdr:from>
    <xdr:to>
      <xdr:col>4</xdr:col>
      <xdr:colOff>152400</xdr:colOff>
      <xdr:row>3</xdr:row>
      <xdr:rowOff>176212</xdr:rowOff>
    </xdr:to>
    <xdr:sp macro="" textlink="">
      <xdr:nvSpPr>
        <xdr:cNvPr id="25" name="Seta: para a Esquerda 24">
          <a:hlinkClick xmlns:r="http://schemas.openxmlformats.org/officeDocument/2006/relationships" r:id="rId7"/>
          <a:extLst>
            <a:ext uri="{FF2B5EF4-FFF2-40B4-BE49-F238E27FC236}">
              <a16:creationId xmlns:a16="http://schemas.microsoft.com/office/drawing/2014/main" id="{AD954093-C76E-4641-0375-83B0F9244592}"/>
            </a:ext>
          </a:extLst>
        </xdr:cNvPr>
        <xdr:cNvSpPr/>
      </xdr:nvSpPr>
      <xdr:spPr>
        <a:xfrm>
          <a:off x="8753475" y="404811"/>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103911</xdr:colOff>
      <xdr:row>2</xdr:row>
      <xdr:rowOff>134505</xdr:rowOff>
    </xdr:from>
    <xdr:to>
      <xdr:col>0</xdr:col>
      <xdr:colOff>109626</xdr:colOff>
      <xdr:row>5</xdr:row>
      <xdr:rowOff>26670</xdr:rowOff>
    </xdr:to>
    <xdr:pic>
      <xdr:nvPicPr>
        <xdr:cNvPr id="2" name="Picture 11">
          <a:extLst>
            <a:ext uri="{FF2B5EF4-FFF2-40B4-BE49-F238E27FC236}">
              <a16:creationId xmlns:a16="http://schemas.microsoft.com/office/drawing/2014/main" id="{69820BE1-A524-4A42-874D-3A9291D7B1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105816" y="504075"/>
          <a:ext cx="1152350" cy="440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0</xdr:row>
      <xdr:rowOff>38100</xdr:rowOff>
    </xdr:from>
    <xdr:to>
      <xdr:col>2</xdr:col>
      <xdr:colOff>0</xdr:colOff>
      <xdr:row>1</xdr:row>
      <xdr:rowOff>142170</xdr:rowOff>
    </xdr:to>
    <xdr:pic>
      <xdr:nvPicPr>
        <xdr:cNvPr id="3" name="Picture 33">
          <a:hlinkClick xmlns:r="http://schemas.openxmlformats.org/officeDocument/2006/relationships" r:id="rId2"/>
          <a:extLst>
            <a:ext uri="{FF2B5EF4-FFF2-40B4-BE49-F238E27FC236}">
              <a16:creationId xmlns:a16="http://schemas.microsoft.com/office/drawing/2014/main" id="{1E69126C-A50C-456D-B299-DE097F51ABDF}"/>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7616825" y="38100"/>
          <a:ext cx="0" cy="279330"/>
        </a:xfrm>
        <a:prstGeom prst="rect">
          <a:avLst/>
        </a:prstGeom>
      </xdr:spPr>
    </xdr:pic>
    <xdr:clientData/>
  </xdr:twoCellAnchor>
  <xdr:twoCellAnchor editAs="oneCell">
    <xdr:from>
      <xdr:col>2</xdr:col>
      <xdr:colOff>0</xdr:colOff>
      <xdr:row>0</xdr:row>
      <xdr:rowOff>36756</xdr:rowOff>
    </xdr:from>
    <xdr:to>
      <xdr:col>2</xdr:col>
      <xdr:colOff>0</xdr:colOff>
      <xdr:row>1</xdr:row>
      <xdr:rowOff>138286</xdr:rowOff>
    </xdr:to>
    <xdr:pic>
      <xdr:nvPicPr>
        <xdr:cNvPr id="4" name="Picture 34">
          <a:hlinkClick xmlns:r="http://schemas.openxmlformats.org/officeDocument/2006/relationships" r:id="rId4"/>
          <a:extLst>
            <a:ext uri="{FF2B5EF4-FFF2-40B4-BE49-F238E27FC236}">
              <a16:creationId xmlns:a16="http://schemas.microsoft.com/office/drawing/2014/main" id="{1CA558C1-D10E-4432-B431-02D5D622E3BD}"/>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8220075" y="36756"/>
          <a:ext cx="0" cy="282505"/>
        </a:xfrm>
        <a:prstGeom prst="rect">
          <a:avLst/>
        </a:prstGeom>
      </xdr:spPr>
    </xdr:pic>
    <xdr:clientData/>
  </xdr:twoCellAnchor>
  <xdr:twoCellAnchor editAs="oneCell">
    <xdr:from>
      <xdr:col>0</xdr:col>
      <xdr:colOff>47626</xdr:colOff>
      <xdr:row>2</xdr:row>
      <xdr:rowOff>142876</xdr:rowOff>
    </xdr:from>
    <xdr:to>
      <xdr:col>1</xdr:col>
      <xdr:colOff>2084071</xdr:colOff>
      <xdr:row>6</xdr:row>
      <xdr:rowOff>186758</xdr:rowOff>
    </xdr:to>
    <xdr:pic>
      <xdr:nvPicPr>
        <xdr:cNvPr id="6" name="Imagem 5" descr="Nexa - Votorantim - Relatório Anual 2021">
          <a:extLst>
            <a:ext uri="{FF2B5EF4-FFF2-40B4-BE49-F238E27FC236}">
              <a16:creationId xmlns:a16="http://schemas.microsoft.com/office/drawing/2014/main" id="{53B6CE26-9357-4B6B-BB79-39F524088314}"/>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47626" y="485776"/>
          <a:ext cx="2609850" cy="7677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57150</xdr:colOff>
      <xdr:row>0</xdr:row>
      <xdr:rowOff>66675</xdr:rowOff>
    </xdr:from>
    <xdr:to>
      <xdr:col>1</xdr:col>
      <xdr:colOff>771525</xdr:colOff>
      <xdr:row>1</xdr:row>
      <xdr:rowOff>142875</xdr:rowOff>
    </xdr:to>
    <xdr:sp macro="" textlink="">
      <xdr:nvSpPr>
        <xdr:cNvPr id="30" name="Retângulo: Cantos Arredondados 29">
          <a:hlinkClick xmlns:r="http://schemas.openxmlformats.org/officeDocument/2006/relationships" r:id="rId6"/>
          <a:extLst>
            <a:ext uri="{FF2B5EF4-FFF2-40B4-BE49-F238E27FC236}">
              <a16:creationId xmlns:a16="http://schemas.microsoft.com/office/drawing/2014/main" id="{A0701647-9133-4B11-8B05-B8AC00F69E79}"/>
            </a:ext>
          </a:extLst>
        </xdr:cNvPr>
        <xdr:cNvSpPr/>
      </xdr:nvSpPr>
      <xdr:spPr>
        <a:xfrm>
          <a:off x="638175" y="66675"/>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971550</xdr:colOff>
      <xdr:row>0</xdr:row>
      <xdr:rowOff>66675</xdr:rowOff>
    </xdr:from>
    <xdr:to>
      <xdr:col>1</xdr:col>
      <xdr:colOff>2257425</xdr:colOff>
      <xdr:row>1</xdr:row>
      <xdr:rowOff>142875</xdr:rowOff>
    </xdr:to>
    <xdr:sp macro="" textlink="">
      <xdr:nvSpPr>
        <xdr:cNvPr id="31" name="Retângulo: Cantos Arredondados 30">
          <a:hlinkClick xmlns:r="http://schemas.openxmlformats.org/officeDocument/2006/relationships" r:id="rId7"/>
          <a:extLst>
            <a:ext uri="{FF2B5EF4-FFF2-40B4-BE49-F238E27FC236}">
              <a16:creationId xmlns:a16="http://schemas.microsoft.com/office/drawing/2014/main" id="{D64372CA-D948-4BBC-93AB-7E01F356146F}"/>
            </a:ext>
          </a:extLst>
        </xdr:cNvPr>
        <xdr:cNvSpPr/>
      </xdr:nvSpPr>
      <xdr:spPr>
        <a:xfrm>
          <a:off x="1552575" y="6667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1</xdr:col>
      <xdr:colOff>2295525</xdr:colOff>
      <xdr:row>0</xdr:row>
      <xdr:rowOff>66675</xdr:rowOff>
    </xdr:from>
    <xdr:to>
      <xdr:col>3</xdr:col>
      <xdr:colOff>171450</xdr:colOff>
      <xdr:row>1</xdr:row>
      <xdr:rowOff>142875</xdr:rowOff>
    </xdr:to>
    <xdr:sp macro="" textlink="">
      <xdr:nvSpPr>
        <xdr:cNvPr id="32" name="Retângulo: Cantos Arredondados 31">
          <a:hlinkClick xmlns:r="http://schemas.openxmlformats.org/officeDocument/2006/relationships" r:id="rId4"/>
          <a:extLst>
            <a:ext uri="{FF2B5EF4-FFF2-40B4-BE49-F238E27FC236}">
              <a16:creationId xmlns:a16="http://schemas.microsoft.com/office/drawing/2014/main" id="{1E116A60-ED8C-4A6D-8D29-C35727F3780C}"/>
            </a:ext>
          </a:extLst>
        </xdr:cNvPr>
        <xdr:cNvSpPr/>
      </xdr:nvSpPr>
      <xdr:spPr>
        <a:xfrm>
          <a:off x="2876550" y="6667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3</xdr:col>
      <xdr:colOff>200025</xdr:colOff>
      <xdr:row>0</xdr:row>
      <xdr:rowOff>66675</xdr:rowOff>
    </xdr:from>
    <xdr:to>
      <xdr:col>4</xdr:col>
      <xdr:colOff>523875</xdr:colOff>
      <xdr:row>1</xdr:row>
      <xdr:rowOff>142875</xdr:rowOff>
    </xdr:to>
    <xdr:sp macro="" textlink="">
      <xdr:nvSpPr>
        <xdr:cNvPr id="33" name="Retângulo: Cantos Arredondados 32">
          <a:hlinkClick xmlns:r="http://schemas.openxmlformats.org/officeDocument/2006/relationships" r:id="rId8"/>
          <a:extLst>
            <a:ext uri="{FF2B5EF4-FFF2-40B4-BE49-F238E27FC236}">
              <a16:creationId xmlns:a16="http://schemas.microsoft.com/office/drawing/2014/main" id="{61537C6B-BC1E-4B83-B09D-D2EE49705FBF}"/>
            </a:ext>
          </a:extLst>
        </xdr:cNvPr>
        <xdr:cNvSpPr/>
      </xdr:nvSpPr>
      <xdr:spPr>
        <a:xfrm>
          <a:off x="4191000" y="66675"/>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4</xdr:col>
      <xdr:colOff>571500</xdr:colOff>
      <xdr:row>0</xdr:row>
      <xdr:rowOff>57150</xdr:rowOff>
    </xdr:from>
    <xdr:to>
      <xdr:col>5</xdr:col>
      <xdr:colOff>952500</xdr:colOff>
      <xdr:row>1</xdr:row>
      <xdr:rowOff>133350</xdr:rowOff>
    </xdr:to>
    <xdr:sp macro="" textlink="">
      <xdr:nvSpPr>
        <xdr:cNvPr id="34" name="Retângulo: Cantos Arredondados 33">
          <a:hlinkClick xmlns:r="http://schemas.openxmlformats.org/officeDocument/2006/relationships" r:id="rId9"/>
          <a:extLst>
            <a:ext uri="{FF2B5EF4-FFF2-40B4-BE49-F238E27FC236}">
              <a16:creationId xmlns:a16="http://schemas.microsoft.com/office/drawing/2014/main" id="{041D0532-F132-4783-AD48-EA005FC8FB94}"/>
            </a:ext>
          </a:extLst>
        </xdr:cNvPr>
        <xdr:cNvSpPr/>
      </xdr:nvSpPr>
      <xdr:spPr>
        <a:xfrm>
          <a:off x="5600700" y="57150"/>
          <a:ext cx="141922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5</xdr:col>
      <xdr:colOff>981075</xdr:colOff>
      <xdr:row>0</xdr:row>
      <xdr:rowOff>57150</xdr:rowOff>
    </xdr:from>
    <xdr:to>
      <xdr:col>6</xdr:col>
      <xdr:colOff>1085850</xdr:colOff>
      <xdr:row>1</xdr:row>
      <xdr:rowOff>133350</xdr:rowOff>
    </xdr:to>
    <xdr:sp macro="" textlink="">
      <xdr:nvSpPr>
        <xdr:cNvPr id="35" name="Retângulo: Cantos Arredondados 34">
          <a:hlinkClick xmlns:r="http://schemas.openxmlformats.org/officeDocument/2006/relationships" r:id="rId10"/>
          <a:extLst>
            <a:ext uri="{FF2B5EF4-FFF2-40B4-BE49-F238E27FC236}">
              <a16:creationId xmlns:a16="http://schemas.microsoft.com/office/drawing/2014/main" id="{8FD165E3-0243-4D3B-B139-31641FE8D132}"/>
            </a:ext>
          </a:extLst>
        </xdr:cNvPr>
        <xdr:cNvSpPr/>
      </xdr:nvSpPr>
      <xdr:spPr>
        <a:xfrm>
          <a:off x="7048500" y="57150"/>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6</xdr:col>
      <xdr:colOff>1114425</xdr:colOff>
      <xdr:row>0</xdr:row>
      <xdr:rowOff>57150</xdr:rowOff>
    </xdr:from>
    <xdr:to>
      <xdr:col>6</xdr:col>
      <xdr:colOff>2295525</xdr:colOff>
      <xdr:row>1</xdr:row>
      <xdr:rowOff>133350</xdr:rowOff>
    </xdr:to>
    <xdr:sp macro="" textlink="">
      <xdr:nvSpPr>
        <xdr:cNvPr id="36" name="Retângulo: Cantos Arredondados 35">
          <a:hlinkClick xmlns:r="http://schemas.openxmlformats.org/officeDocument/2006/relationships" r:id="rId11"/>
          <a:extLst>
            <a:ext uri="{FF2B5EF4-FFF2-40B4-BE49-F238E27FC236}">
              <a16:creationId xmlns:a16="http://schemas.microsoft.com/office/drawing/2014/main" id="{4FB6FA83-7A0E-4CBA-BDC4-768C0DB55F0C}"/>
            </a:ext>
          </a:extLst>
        </xdr:cNvPr>
        <xdr:cNvSpPr/>
      </xdr:nvSpPr>
      <xdr:spPr>
        <a:xfrm>
          <a:off x="8210550" y="57150"/>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6</xdr:col>
      <xdr:colOff>1933575</xdr:colOff>
      <xdr:row>2</xdr:row>
      <xdr:rowOff>42863</xdr:rowOff>
    </xdr:from>
    <xdr:to>
      <xdr:col>6</xdr:col>
      <xdr:colOff>2238375</xdr:colOff>
      <xdr:row>3</xdr:row>
      <xdr:rowOff>157163</xdr:rowOff>
    </xdr:to>
    <xdr:sp macro="" textlink="">
      <xdr:nvSpPr>
        <xdr:cNvPr id="37" name="Seta: para a Direita 36">
          <a:hlinkClick xmlns:r="http://schemas.openxmlformats.org/officeDocument/2006/relationships" r:id="rId12"/>
          <a:extLst>
            <a:ext uri="{FF2B5EF4-FFF2-40B4-BE49-F238E27FC236}">
              <a16:creationId xmlns:a16="http://schemas.microsoft.com/office/drawing/2014/main" id="{4347D583-4D28-48CA-81A9-D35F65E976C7}"/>
            </a:ext>
          </a:extLst>
        </xdr:cNvPr>
        <xdr:cNvSpPr/>
      </xdr:nvSpPr>
      <xdr:spPr>
        <a:xfrm>
          <a:off x="9029700" y="385763"/>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1447800</xdr:colOff>
      <xdr:row>2</xdr:row>
      <xdr:rowOff>42862</xdr:rowOff>
    </xdr:from>
    <xdr:to>
      <xdr:col>6</xdr:col>
      <xdr:colOff>1743075</xdr:colOff>
      <xdr:row>3</xdr:row>
      <xdr:rowOff>157163</xdr:rowOff>
    </xdr:to>
    <xdr:sp macro="" textlink="">
      <xdr:nvSpPr>
        <xdr:cNvPr id="38" name="Seta: para a Esquerda 37">
          <a:hlinkClick xmlns:r="http://schemas.openxmlformats.org/officeDocument/2006/relationships" r:id="rId7"/>
          <a:extLst>
            <a:ext uri="{FF2B5EF4-FFF2-40B4-BE49-F238E27FC236}">
              <a16:creationId xmlns:a16="http://schemas.microsoft.com/office/drawing/2014/main" id="{1E3B1337-95BB-4472-8D46-80AFC3A46D54}"/>
            </a:ext>
          </a:extLst>
        </xdr:cNvPr>
        <xdr:cNvSpPr/>
      </xdr:nvSpPr>
      <xdr:spPr>
        <a:xfrm>
          <a:off x="8543925" y="385762"/>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103911</xdr:colOff>
      <xdr:row>2</xdr:row>
      <xdr:rowOff>134505</xdr:rowOff>
    </xdr:from>
    <xdr:to>
      <xdr:col>0</xdr:col>
      <xdr:colOff>103911</xdr:colOff>
      <xdr:row>5</xdr:row>
      <xdr:rowOff>635</xdr:rowOff>
    </xdr:to>
    <xdr:pic>
      <xdr:nvPicPr>
        <xdr:cNvPr id="2" name="Picture 11">
          <a:extLst>
            <a:ext uri="{FF2B5EF4-FFF2-40B4-BE49-F238E27FC236}">
              <a16:creationId xmlns:a16="http://schemas.microsoft.com/office/drawing/2014/main" id="{EB1E41E6-2AA0-4F1D-BBF9-68D680F104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105816" y="504075"/>
          <a:ext cx="1149175" cy="437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38100</xdr:colOff>
      <xdr:row>0</xdr:row>
      <xdr:rowOff>44449</xdr:rowOff>
    </xdr:from>
    <xdr:to>
      <xdr:col>3</xdr:col>
      <xdr:colOff>38100</xdr:colOff>
      <xdr:row>2</xdr:row>
      <xdr:rowOff>20674</xdr:rowOff>
    </xdr:to>
    <xdr:pic>
      <xdr:nvPicPr>
        <xdr:cNvPr id="3" name="Picture 23">
          <a:hlinkClick xmlns:r="http://schemas.openxmlformats.org/officeDocument/2006/relationships" r:id="rId2"/>
          <a:extLst>
            <a:ext uri="{FF2B5EF4-FFF2-40B4-BE49-F238E27FC236}">
              <a16:creationId xmlns:a16="http://schemas.microsoft.com/office/drawing/2014/main" id="{145D25BD-B3C7-44FE-950C-98CABA0DDE5F}"/>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7734300" y="42544"/>
          <a:ext cx="563876" cy="317220"/>
        </a:xfrm>
        <a:prstGeom prst="rect">
          <a:avLst/>
        </a:prstGeom>
      </xdr:spPr>
    </xdr:pic>
    <xdr:clientData/>
  </xdr:twoCellAnchor>
  <xdr:twoCellAnchor editAs="oneCell">
    <xdr:from>
      <xdr:col>3</xdr:col>
      <xdr:colOff>628650</xdr:colOff>
      <xdr:row>0</xdr:row>
      <xdr:rowOff>45856</xdr:rowOff>
    </xdr:from>
    <xdr:to>
      <xdr:col>3</xdr:col>
      <xdr:colOff>628650</xdr:colOff>
      <xdr:row>2</xdr:row>
      <xdr:rowOff>16366</xdr:rowOff>
    </xdr:to>
    <xdr:pic>
      <xdr:nvPicPr>
        <xdr:cNvPr id="4" name="Picture 25">
          <a:hlinkClick xmlns:r="http://schemas.openxmlformats.org/officeDocument/2006/relationships" r:id="rId4"/>
          <a:extLst>
            <a:ext uri="{FF2B5EF4-FFF2-40B4-BE49-F238E27FC236}">
              <a16:creationId xmlns:a16="http://schemas.microsoft.com/office/drawing/2014/main" id="{74061CE4-8309-44A4-B971-C573643B11E8}"/>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8328660" y="43951"/>
          <a:ext cx="554880" cy="317220"/>
        </a:xfrm>
        <a:prstGeom prst="rect">
          <a:avLst/>
        </a:prstGeom>
      </xdr:spPr>
    </xdr:pic>
    <xdr:clientData/>
  </xdr:twoCellAnchor>
  <xdr:twoCellAnchor editAs="oneCell">
    <xdr:from>
      <xdr:col>3</xdr:col>
      <xdr:colOff>38100</xdr:colOff>
      <xdr:row>0</xdr:row>
      <xdr:rowOff>38100</xdr:rowOff>
    </xdr:from>
    <xdr:to>
      <xdr:col>3</xdr:col>
      <xdr:colOff>38100</xdr:colOff>
      <xdr:row>1</xdr:row>
      <xdr:rowOff>130666</xdr:rowOff>
    </xdr:to>
    <xdr:pic>
      <xdr:nvPicPr>
        <xdr:cNvPr id="5" name="Picture 18">
          <a:hlinkClick xmlns:r="http://schemas.openxmlformats.org/officeDocument/2006/relationships" r:id="rId5"/>
          <a:extLst>
            <a:ext uri="{FF2B5EF4-FFF2-40B4-BE49-F238E27FC236}">
              <a16:creationId xmlns:a16="http://schemas.microsoft.com/office/drawing/2014/main" id="{B18B3E29-2245-4EEA-8B77-3DB817D81A46}"/>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7629525" y="38100"/>
          <a:ext cx="0" cy="281161"/>
        </a:xfrm>
        <a:prstGeom prst="rect">
          <a:avLst/>
        </a:prstGeom>
      </xdr:spPr>
    </xdr:pic>
    <xdr:clientData/>
  </xdr:twoCellAnchor>
  <xdr:twoCellAnchor editAs="oneCell">
    <xdr:from>
      <xdr:col>3</xdr:col>
      <xdr:colOff>628650</xdr:colOff>
      <xdr:row>0</xdr:row>
      <xdr:rowOff>38100</xdr:rowOff>
    </xdr:from>
    <xdr:to>
      <xdr:col>3</xdr:col>
      <xdr:colOff>628650</xdr:colOff>
      <xdr:row>1</xdr:row>
      <xdr:rowOff>130666</xdr:rowOff>
    </xdr:to>
    <xdr:pic>
      <xdr:nvPicPr>
        <xdr:cNvPr id="6" name="Picture 19">
          <a:hlinkClick xmlns:r="http://schemas.openxmlformats.org/officeDocument/2006/relationships" r:id="rId6"/>
          <a:extLst>
            <a:ext uri="{FF2B5EF4-FFF2-40B4-BE49-F238E27FC236}">
              <a16:creationId xmlns:a16="http://schemas.microsoft.com/office/drawing/2014/main" id="{3A855F03-55D7-4151-8E12-74BB4F052858}"/>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8220075" y="38100"/>
          <a:ext cx="0" cy="281161"/>
        </a:xfrm>
        <a:prstGeom prst="rect">
          <a:avLst/>
        </a:prstGeom>
      </xdr:spPr>
    </xdr:pic>
    <xdr:clientData/>
  </xdr:twoCellAnchor>
  <xdr:twoCellAnchor editAs="oneCell">
    <xdr:from>
      <xdr:col>2</xdr:col>
      <xdr:colOff>0</xdr:colOff>
      <xdr:row>0</xdr:row>
      <xdr:rowOff>38100</xdr:rowOff>
    </xdr:from>
    <xdr:to>
      <xdr:col>2</xdr:col>
      <xdr:colOff>0</xdr:colOff>
      <xdr:row>1</xdr:row>
      <xdr:rowOff>134550</xdr:rowOff>
    </xdr:to>
    <xdr:pic>
      <xdr:nvPicPr>
        <xdr:cNvPr id="7" name="Picture 33">
          <a:hlinkClick xmlns:r="http://schemas.openxmlformats.org/officeDocument/2006/relationships" r:id="rId7"/>
          <a:extLst>
            <a:ext uri="{FF2B5EF4-FFF2-40B4-BE49-F238E27FC236}">
              <a16:creationId xmlns:a16="http://schemas.microsoft.com/office/drawing/2014/main" id="{71AA1C08-4BEC-4C24-B231-0F8AFCAFE668}"/>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4086225" y="38100"/>
          <a:ext cx="0" cy="269805"/>
        </a:xfrm>
        <a:prstGeom prst="rect">
          <a:avLst/>
        </a:prstGeom>
      </xdr:spPr>
    </xdr:pic>
    <xdr:clientData/>
  </xdr:twoCellAnchor>
  <xdr:twoCellAnchor editAs="oneCell">
    <xdr:from>
      <xdr:col>2</xdr:col>
      <xdr:colOff>0</xdr:colOff>
      <xdr:row>0</xdr:row>
      <xdr:rowOff>36756</xdr:rowOff>
    </xdr:from>
    <xdr:to>
      <xdr:col>2</xdr:col>
      <xdr:colOff>0</xdr:colOff>
      <xdr:row>1</xdr:row>
      <xdr:rowOff>136381</xdr:rowOff>
    </xdr:to>
    <xdr:pic>
      <xdr:nvPicPr>
        <xdr:cNvPr id="8" name="Picture 34">
          <a:hlinkClick xmlns:r="http://schemas.openxmlformats.org/officeDocument/2006/relationships" r:id="rId5"/>
          <a:extLst>
            <a:ext uri="{FF2B5EF4-FFF2-40B4-BE49-F238E27FC236}">
              <a16:creationId xmlns:a16="http://schemas.microsoft.com/office/drawing/2014/main" id="{AA03C827-7E84-462B-A9FC-E3C3391AB8CF}"/>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4086225" y="36756"/>
          <a:ext cx="0" cy="272980"/>
        </a:xfrm>
        <a:prstGeom prst="rect">
          <a:avLst/>
        </a:prstGeom>
      </xdr:spPr>
    </xdr:pic>
    <xdr:clientData/>
  </xdr:twoCellAnchor>
  <xdr:twoCellAnchor editAs="oneCell">
    <xdr:from>
      <xdr:col>0</xdr:col>
      <xdr:colOff>219075</xdr:colOff>
      <xdr:row>1</xdr:row>
      <xdr:rowOff>161925</xdr:rowOff>
    </xdr:from>
    <xdr:to>
      <xdr:col>1</xdr:col>
      <xdr:colOff>2377440</xdr:colOff>
      <xdr:row>6</xdr:row>
      <xdr:rowOff>55544</xdr:rowOff>
    </xdr:to>
    <xdr:pic>
      <xdr:nvPicPr>
        <xdr:cNvPr id="9" name="Imagem 8" descr="Nexa - Votorantim - Relatório Anual 2021">
          <a:extLst>
            <a:ext uri="{FF2B5EF4-FFF2-40B4-BE49-F238E27FC236}">
              <a16:creationId xmlns:a16="http://schemas.microsoft.com/office/drawing/2014/main" id="{5D054D65-3879-480C-B447-494CF898C012}"/>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219075" y="333375"/>
          <a:ext cx="2733675" cy="804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66675</xdr:colOff>
      <xdr:row>0</xdr:row>
      <xdr:rowOff>57150</xdr:rowOff>
    </xdr:from>
    <xdr:to>
      <xdr:col>1</xdr:col>
      <xdr:colOff>781050</xdr:colOff>
      <xdr:row>1</xdr:row>
      <xdr:rowOff>133350</xdr:rowOff>
    </xdr:to>
    <xdr:sp macro="" textlink="">
      <xdr:nvSpPr>
        <xdr:cNvPr id="18" name="Retângulo: Cantos Arredondados 17">
          <a:hlinkClick xmlns:r="http://schemas.openxmlformats.org/officeDocument/2006/relationships" r:id="rId9"/>
          <a:extLst>
            <a:ext uri="{FF2B5EF4-FFF2-40B4-BE49-F238E27FC236}">
              <a16:creationId xmlns:a16="http://schemas.microsoft.com/office/drawing/2014/main" id="{E08E4CBA-225A-4896-A566-D54BAA69D8D8}"/>
            </a:ext>
          </a:extLst>
        </xdr:cNvPr>
        <xdr:cNvSpPr/>
      </xdr:nvSpPr>
      <xdr:spPr>
        <a:xfrm>
          <a:off x="647700" y="57150"/>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933450</xdr:colOff>
      <xdr:row>0</xdr:row>
      <xdr:rowOff>57150</xdr:rowOff>
    </xdr:from>
    <xdr:to>
      <xdr:col>1</xdr:col>
      <xdr:colOff>2219325</xdr:colOff>
      <xdr:row>1</xdr:row>
      <xdr:rowOff>133350</xdr:rowOff>
    </xdr:to>
    <xdr:sp macro="" textlink="">
      <xdr:nvSpPr>
        <xdr:cNvPr id="19" name="Retângulo: Cantos Arredondados 18">
          <a:hlinkClick xmlns:r="http://schemas.openxmlformats.org/officeDocument/2006/relationships" r:id="rId10"/>
          <a:extLst>
            <a:ext uri="{FF2B5EF4-FFF2-40B4-BE49-F238E27FC236}">
              <a16:creationId xmlns:a16="http://schemas.microsoft.com/office/drawing/2014/main" id="{12EDAE47-0E08-44D4-B324-A0C0DF16806C}"/>
            </a:ext>
          </a:extLst>
        </xdr:cNvPr>
        <xdr:cNvSpPr/>
      </xdr:nvSpPr>
      <xdr:spPr>
        <a:xfrm>
          <a:off x="1514475"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1</xdr:col>
      <xdr:colOff>2257425</xdr:colOff>
      <xdr:row>0</xdr:row>
      <xdr:rowOff>57150</xdr:rowOff>
    </xdr:from>
    <xdr:to>
      <xdr:col>2</xdr:col>
      <xdr:colOff>38100</xdr:colOff>
      <xdr:row>1</xdr:row>
      <xdr:rowOff>133350</xdr:rowOff>
    </xdr:to>
    <xdr:sp macro="" textlink="">
      <xdr:nvSpPr>
        <xdr:cNvPr id="20" name="Retângulo: Cantos Arredondados 19">
          <a:hlinkClick xmlns:r="http://schemas.openxmlformats.org/officeDocument/2006/relationships" r:id="rId5"/>
          <a:extLst>
            <a:ext uri="{FF2B5EF4-FFF2-40B4-BE49-F238E27FC236}">
              <a16:creationId xmlns:a16="http://schemas.microsoft.com/office/drawing/2014/main" id="{8FB9C2C2-2FDC-49C7-9410-F1BE7BD00C71}"/>
            </a:ext>
          </a:extLst>
        </xdr:cNvPr>
        <xdr:cNvSpPr/>
      </xdr:nvSpPr>
      <xdr:spPr>
        <a:xfrm>
          <a:off x="2838450"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2</xdr:col>
      <xdr:colOff>66675</xdr:colOff>
      <xdr:row>0</xdr:row>
      <xdr:rowOff>57150</xdr:rowOff>
    </xdr:from>
    <xdr:to>
      <xdr:col>2</xdr:col>
      <xdr:colOff>1428750</xdr:colOff>
      <xdr:row>1</xdr:row>
      <xdr:rowOff>133350</xdr:rowOff>
    </xdr:to>
    <xdr:sp macro="" textlink="">
      <xdr:nvSpPr>
        <xdr:cNvPr id="21" name="Retângulo: Cantos Arredondados 20">
          <a:hlinkClick xmlns:r="http://schemas.openxmlformats.org/officeDocument/2006/relationships" r:id="rId11"/>
          <a:extLst>
            <a:ext uri="{FF2B5EF4-FFF2-40B4-BE49-F238E27FC236}">
              <a16:creationId xmlns:a16="http://schemas.microsoft.com/office/drawing/2014/main" id="{2F7361D0-F1A3-42A9-A398-788529415F26}"/>
            </a:ext>
          </a:extLst>
        </xdr:cNvPr>
        <xdr:cNvSpPr/>
      </xdr:nvSpPr>
      <xdr:spPr>
        <a:xfrm>
          <a:off x="4152900" y="57150"/>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2</xdr:col>
      <xdr:colOff>1476375</xdr:colOff>
      <xdr:row>0</xdr:row>
      <xdr:rowOff>47625</xdr:rowOff>
    </xdr:from>
    <xdr:to>
      <xdr:col>2</xdr:col>
      <xdr:colOff>2838450</xdr:colOff>
      <xdr:row>1</xdr:row>
      <xdr:rowOff>123825</xdr:rowOff>
    </xdr:to>
    <xdr:sp macro="" textlink="">
      <xdr:nvSpPr>
        <xdr:cNvPr id="22" name="Retângulo: Cantos Arredondados 21">
          <a:hlinkClick xmlns:r="http://schemas.openxmlformats.org/officeDocument/2006/relationships" r:id="rId12"/>
          <a:extLst>
            <a:ext uri="{FF2B5EF4-FFF2-40B4-BE49-F238E27FC236}">
              <a16:creationId xmlns:a16="http://schemas.microsoft.com/office/drawing/2014/main" id="{880C3B28-F82C-44FC-AEB3-8071877E5B6C}"/>
            </a:ext>
          </a:extLst>
        </xdr:cNvPr>
        <xdr:cNvSpPr/>
      </xdr:nvSpPr>
      <xdr:spPr>
        <a:xfrm>
          <a:off x="5562600" y="47625"/>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2</xdr:col>
      <xdr:colOff>2876550</xdr:colOff>
      <xdr:row>0</xdr:row>
      <xdr:rowOff>47625</xdr:rowOff>
    </xdr:from>
    <xdr:to>
      <xdr:col>3</xdr:col>
      <xdr:colOff>400050</xdr:colOff>
      <xdr:row>1</xdr:row>
      <xdr:rowOff>123825</xdr:rowOff>
    </xdr:to>
    <xdr:sp macro="" textlink="">
      <xdr:nvSpPr>
        <xdr:cNvPr id="23" name="Retângulo: Cantos Arredondados 22">
          <a:hlinkClick xmlns:r="http://schemas.openxmlformats.org/officeDocument/2006/relationships" r:id="rId13"/>
          <a:extLst>
            <a:ext uri="{FF2B5EF4-FFF2-40B4-BE49-F238E27FC236}">
              <a16:creationId xmlns:a16="http://schemas.microsoft.com/office/drawing/2014/main" id="{445E504A-63DE-44DA-BE09-26BCB98BA949}"/>
            </a:ext>
          </a:extLst>
        </xdr:cNvPr>
        <xdr:cNvSpPr/>
      </xdr:nvSpPr>
      <xdr:spPr>
        <a:xfrm>
          <a:off x="6962775" y="47625"/>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3</xdr:col>
      <xdr:colOff>428625</xdr:colOff>
      <xdr:row>0</xdr:row>
      <xdr:rowOff>47625</xdr:rowOff>
    </xdr:from>
    <xdr:to>
      <xdr:col>3</xdr:col>
      <xdr:colOff>1609725</xdr:colOff>
      <xdr:row>1</xdr:row>
      <xdr:rowOff>123825</xdr:rowOff>
    </xdr:to>
    <xdr:sp macro="" textlink="">
      <xdr:nvSpPr>
        <xdr:cNvPr id="24" name="Retângulo: Cantos Arredondados 23">
          <a:hlinkClick xmlns:r="http://schemas.openxmlformats.org/officeDocument/2006/relationships" r:id="rId14"/>
          <a:extLst>
            <a:ext uri="{FF2B5EF4-FFF2-40B4-BE49-F238E27FC236}">
              <a16:creationId xmlns:a16="http://schemas.microsoft.com/office/drawing/2014/main" id="{40CC7BCA-835E-43C2-8FD9-708BD346D209}"/>
            </a:ext>
          </a:extLst>
        </xdr:cNvPr>
        <xdr:cNvSpPr/>
      </xdr:nvSpPr>
      <xdr:spPr>
        <a:xfrm>
          <a:off x="8124825" y="47625"/>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3</xdr:col>
      <xdr:colOff>1447800</xdr:colOff>
      <xdr:row>2</xdr:row>
      <xdr:rowOff>61913</xdr:rowOff>
    </xdr:from>
    <xdr:to>
      <xdr:col>3</xdr:col>
      <xdr:colOff>1752600</xdr:colOff>
      <xdr:row>3</xdr:row>
      <xdr:rowOff>176213</xdr:rowOff>
    </xdr:to>
    <xdr:sp macro="" textlink="">
      <xdr:nvSpPr>
        <xdr:cNvPr id="25" name="Seta: para a Direita 24">
          <a:hlinkClick xmlns:r="http://schemas.openxmlformats.org/officeDocument/2006/relationships" r:id="rId11"/>
          <a:extLst>
            <a:ext uri="{FF2B5EF4-FFF2-40B4-BE49-F238E27FC236}">
              <a16:creationId xmlns:a16="http://schemas.microsoft.com/office/drawing/2014/main" id="{746AC730-0420-40FE-A09C-4CF5BA3E20D7}"/>
            </a:ext>
          </a:extLst>
        </xdr:cNvPr>
        <xdr:cNvSpPr/>
      </xdr:nvSpPr>
      <xdr:spPr>
        <a:xfrm>
          <a:off x="9144000" y="404813"/>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1009650</xdr:colOff>
      <xdr:row>2</xdr:row>
      <xdr:rowOff>61912</xdr:rowOff>
    </xdr:from>
    <xdr:to>
      <xdr:col>3</xdr:col>
      <xdr:colOff>1304925</xdr:colOff>
      <xdr:row>3</xdr:row>
      <xdr:rowOff>176213</xdr:rowOff>
    </xdr:to>
    <xdr:sp macro="" textlink="">
      <xdr:nvSpPr>
        <xdr:cNvPr id="26" name="Seta: para a Esquerda 25">
          <a:hlinkClick xmlns:r="http://schemas.openxmlformats.org/officeDocument/2006/relationships" r:id="rId5"/>
          <a:extLst>
            <a:ext uri="{FF2B5EF4-FFF2-40B4-BE49-F238E27FC236}">
              <a16:creationId xmlns:a16="http://schemas.microsoft.com/office/drawing/2014/main" id="{C637E060-5120-4403-A569-87A50F83F503}"/>
            </a:ext>
          </a:extLst>
        </xdr:cNvPr>
        <xdr:cNvSpPr/>
      </xdr:nvSpPr>
      <xdr:spPr>
        <a:xfrm>
          <a:off x="8705850" y="404812"/>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152400</xdr:colOff>
      <xdr:row>2</xdr:row>
      <xdr:rowOff>19050</xdr:rowOff>
    </xdr:from>
    <xdr:to>
      <xdr:col>3</xdr:col>
      <xdr:colOff>817245</xdr:colOff>
      <xdr:row>6</xdr:row>
      <xdr:rowOff>91739</xdr:rowOff>
    </xdr:to>
    <xdr:pic>
      <xdr:nvPicPr>
        <xdr:cNvPr id="28" name="Imagem 27" descr="Nexa - Votorantim - Relatório Anual 2021">
          <a:extLst>
            <a:ext uri="{FF2B5EF4-FFF2-40B4-BE49-F238E27FC236}">
              <a16:creationId xmlns:a16="http://schemas.microsoft.com/office/drawing/2014/main" id="{869C8607-EF50-4411-A71C-B46AE071645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361950"/>
          <a:ext cx="2733675" cy="804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38100</xdr:colOff>
      <xdr:row>0</xdr:row>
      <xdr:rowOff>44449</xdr:rowOff>
    </xdr:from>
    <xdr:to>
      <xdr:col>3</xdr:col>
      <xdr:colOff>38100</xdr:colOff>
      <xdr:row>2</xdr:row>
      <xdr:rowOff>20674</xdr:rowOff>
    </xdr:to>
    <xdr:pic>
      <xdr:nvPicPr>
        <xdr:cNvPr id="29" name="Picture 23">
          <a:hlinkClick xmlns:r="http://schemas.openxmlformats.org/officeDocument/2006/relationships" r:id="rId2"/>
          <a:extLst>
            <a:ext uri="{FF2B5EF4-FFF2-40B4-BE49-F238E27FC236}">
              <a16:creationId xmlns:a16="http://schemas.microsoft.com/office/drawing/2014/main" id="{B4511984-EEA3-466C-8024-59EC5DF279D9}"/>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7734300" y="44449"/>
          <a:ext cx="0" cy="307695"/>
        </a:xfrm>
        <a:prstGeom prst="rect">
          <a:avLst/>
        </a:prstGeom>
      </xdr:spPr>
    </xdr:pic>
    <xdr:clientData/>
  </xdr:twoCellAnchor>
  <xdr:twoCellAnchor editAs="oneCell">
    <xdr:from>
      <xdr:col>3</xdr:col>
      <xdr:colOff>628650</xdr:colOff>
      <xdr:row>0</xdr:row>
      <xdr:rowOff>45856</xdr:rowOff>
    </xdr:from>
    <xdr:to>
      <xdr:col>3</xdr:col>
      <xdr:colOff>628650</xdr:colOff>
      <xdr:row>2</xdr:row>
      <xdr:rowOff>16366</xdr:rowOff>
    </xdr:to>
    <xdr:pic>
      <xdr:nvPicPr>
        <xdr:cNvPr id="30" name="Picture 25">
          <a:hlinkClick xmlns:r="http://schemas.openxmlformats.org/officeDocument/2006/relationships" r:id="rId4"/>
          <a:extLst>
            <a:ext uri="{FF2B5EF4-FFF2-40B4-BE49-F238E27FC236}">
              <a16:creationId xmlns:a16="http://schemas.microsoft.com/office/drawing/2014/main" id="{BD51F67B-6934-4582-B4A6-095985DC48DE}"/>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8324850" y="45856"/>
          <a:ext cx="0" cy="307695"/>
        </a:xfrm>
        <a:prstGeom prst="rect">
          <a:avLst/>
        </a:prstGeom>
      </xdr:spPr>
    </xdr:pic>
    <xdr:clientData/>
  </xdr:twoCellAnchor>
  <xdr:twoCellAnchor editAs="oneCell">
    <xdr:from>
      <xdr:col>3</xdr:col>
      <xdr:colOff>38100</xdr:colOff>
      <xdr:row>0</xdr:row>
      <xdr:rowOff>38100</xdr:rowOff>
    </xdr:from>
    <xdr:to>
      <xdr:col>3</xdr:col>
      <xdr:colOff>38100</xdr:colOff>
      <xdr:row>1</xdr:row>
      <xdr:rowOff>130666</xdr:rowOff>
    </xdr:to>
    <xdr:pic>
      <xdr:nvPicPr>
        <xdr:cNvPr id="31" name="Picture 18">
          <a:hlinkClick xmlns:r="http://schemas.openxmlformats.org/officeDocument/2006/relationships" r:id="rId5"/>
          <a:extLst>
            <a:ext uri="{FF2B5EF4-FFF2-40B4-BE49-F238E27FC236}">
              <a16:creationId xmlns:a16="http://schemas.microsoft.com/office/drawing/2014/main" id="{E790B02C-42A1-46C7-A542-B3938E8700D6}"/>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7734300" y="38100"/>
          <a:ext cx="0" cy="271636"/>
        </a:xfrm>
        <a:prstGeom prst="rect">
          <a:avLst/>
        </a:prstGeom>
      </xdr:spPr>
    </xdr:pic>
    <xdr:clientData/>
  </xdr:twoCellAnchor>
  <xdr:twoCellAnchor editAs="oneCell">
    <xdr:from>
      <xdr:col>3</xdr:col>
      <xdr:colOff>628650</xdr:colOff>
      <xdr:row>0</xdr:row>
      <xdr:rowOff>38100</xdr:rowOff>
    </xdr:from>
    <xdr:to>
      <xdr:col>3</xdr:col>
      <xdr:colOff>628650</xdr:colOff>
      <xdr:row>1</xdr:row>
      <xdr:rowOff>130666</xdr:rowOff>
    </xdr:to>
    <xdr:pic>
      <xdr:nvPicPr>
        <xdr:cNvPr id="32" name="Picture 19">
          <a:hlinkClick xmlns:r="http://schemas.openxmlformats.org/officeDocument/2006/relationships" r:id="rId6"/>
          <a:extLst>
            <a:ext uri="{FF2B5EF4-FFF2-40B4-BE49-F238E27FC236}">
              <a16:creationId xmlns:a16="http://schemas.microsoft.com/office/drawing/2014/main" id="{42A5EA84-FEA3-417D-AB7E-B86A031E2F52}"/>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8324850" y="38100"/>
          <a:ext cx="0" cy="271636"/>
        </a:xfrm>
        <a:prstGeom prst="rect">
          <a:avLst/>
        </a:prstGeom>
      </xdr:spPr>
    </xdr:pic>
    <xdr:clientData/>
  </xdr:twoCellAnchor>
  <xdr:twoCellAnchor editAs="oneCell">
    <xdr:from>
      <xdr:col>2</xdr:col>
      <xdr:colOff>0</xdr:colOff>
      <xdr:row>0</xdr:row>
      <xdr:rowOff>38100</xdr:rowOff>
    </xdr:from>
    <xdr:to>
      <xdr:col>2</xdr:col>
      <xdr:colOff>1504</xdr:colOff>
      <xdr:row>1</xdr:row>
      <xdr:rowOff>134550</xdr:rowOff>
    </xdr:to>
    <xdr:pic>
      <xdr:nvPicPr>
        <xdr:cNvPr id="33" name="Picture 33">
          <a:hlinkClick xmlns:r="http://schemas.openxmlformats.org/officeDocument/2006/relationships" r:id="rId7"/>
          <a:extLst>
            <a:ext uri="{FF2B5EF4-FFF2-40B4-BE49-F238E27FC236}">
              <a16:creationId xmlns:a16="http://schemas.microsoft.com/office/drawing/2014/main" id="{1F9E0BA3-CD52-4AFD-99B8-162BAD3FB062}"/>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4086225" y="38100"/>
          <a:ext cx="0" cy="260280"/>
        </a:xfrm>
        <a:prstGeom prst="rect">
          <a:avLst/>
        </a:prstGeom>
      </xdr:spPr>
    </xdr:pic>
    <xdr:clientData/>
  </xdr:twoCellAnchor>
  <xdr:twoCellAnchor editAs="oneCell">
    <xdr:from>
      <xdr:col>2</xdr:col>
      <xdr:colOff>0</xdr:colOff>
      <xdr:row>0</xdr:row>
      <xdr:rowOff>36756</xdr:rowOff>
    </xdr:from>
    <xdr:to>
      <xdr:col>2</xdr:col>
      <xdr:colOff>1504</xdr:colOff>
      <xdr:row>1</xdr:row>
      <xdr:rowOff>136381</xdr:rowOff>
    </xdr:to>
    <xdr:pic>
      <xdr:nvPicPr>
        <xdr:cNvPr id="34" name="Picture 34">
          <a:hlinkClick xmlns:r="http://schemas.openxmlformats.org/officeDocument/2006/relationships" r:id="rId5"/>
          <a:extLst>
            <a:ext uri="{FF2B5EF4-FFF2-40B4-BE49-F238E27FC236}">
              <a16:creationId xmlns:a16="http://schemas.microsoft.com/office/drawing/2014/main" id="{2FA98382-A113-4A33-BDD8-B1277E5EC904}"/>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4086225" y="36756"/>
          <a:ext cx="0" cy="263455"/>
        </a:xfrm>
        <a:prstGeom prst="rect">
          <a:avLst/>
        </a:prstGeom>
      </xdr:spPr>
    </xdr:pic>
    <xdr:clientData/>
  </xdr:twoCellAnchor>
  <xdr:oneCellAnchor>
    <xdr:from>
      <xdr:col>7</xdr:col>
      <xdr:colOff>38100</xdr:colOff>
      <xdr:row>0</xdr:row>
      <xdr:rowOff>44449</xdr:rowOff>
    </xdr:from>
    <xdr:ext cx="0" cy="307695"/>
    <xdr:pic>
      <xdr:nvPicPr>
        <xdr:cNvPr id="35" name="Picture 23">
          <a:hlinkClick xmlns:r="http://schemas.openxmlformats.org/officeDocument/2006/relationships" r:id="rId2"/>
          <a:extLst>
            <a:ext uri="{FF2B5EF4-FFF2-40B4-BE49-F238E27FC236}">
              <a16:creationId xmlns:a16="http://schemas.microsoft.com/office/drawing/2014/main" id="{DE0BACF7-FCCB-4F83-8AC0-E07982FE592F}"/>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2095500" y="44449"/>
          <a:ext cx="0" cy="307695"/>
        </a:xfrm>
        <a:prstGeom prst="rect">
          <a:avLst/>
        </a:prstGeom>
      </xdr:spPr>
    </xdr:pic>
    <xdr:clientData/>
  </xdr:oneCellAnchor>
  <xdr:oneCellAnchor>
    <xdr:from>
      <xdr:col>7</xdr:col>
      <xdr:colOff>628650</xdr:colOff>
      <xdr:row>0</xdr:row>
      <xdr:rowOff>45856</xdr:rowOff>
    </xdr:from>
    <xdr:ext cx="0" cy="307695"/>
    <xdr:pic>
      <xdr:nvPicPr>
        <xdr:cNvPr id="36" name="Picture 25">
          <a:hlinkClick xmlns:r="http://schemas.openxmlformats.org/officeDocument/2006/relationships" r:id="rId4"/>
          <a:extLst>
            <a:ext uri="{FF2B5EF4-FFF2-40B4-BE49-F238E27FC236}">
              <a16:creationId xmlns:a16="http://schemas.microsoft.com/office/drawing/2014/main" id="{264CB2F2-0FAC-4438-A899-53A1D6A33081}"/>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2686050" y="45856"/>
          <a:ext cx="0" cy="307695"/>
        </a:xfrm>
        <a:prstGeom prst="rect">
          <a:avLst/>
        </a:prstGeom>
      </xdr:spPr>
    </xdr:pic>
    <xdr:clientData/>
  </xdr:oneCellAnchor>
  <xdr:oneCellAnchor>
    <xdr:from>
      <xdr:col>7</xdr:col>
      <xdr:colOff>38100</xdr:colOff>
      <xdr:row>0</xdr:row>
      <xdr:rowOff>38100</xdr:rowOff>
    </xdr:from>
    <xdr:ext cx="0" cy="271636"/>
    <xdr:pic>
      <xdr:nvPicPr>
        <xdr:cNvPr id="37" name="Picture 18">
          <a:hlinkClick xmlns:r="http://schemas.openxmlformats.org/officeDocument/2006/relationships" r:id="rId5"/>
          <a:extLst>
            <a:ext uri="{FF2B5EF4-FFF2-40B4-BE49-F238E27FC236}">
              <a16:creationId xmlns:a16="http://schemas.microsoft.com/office/drawing/2014/main" id="{83E4C279-0B49-464D-9AA7-761E6E0E510E}"/>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2095500" y="38100"/>
          <a:ext cx="0" cy="271636"/>
        </a:xfrm>
        <a:prstGeom prst="rect">
          <a:avLst/>
        </a:prstGeom>
      </xdr:spPr>
    </xdr:pic>
    <xdr:clientData/>
  </xdr:oneCellAnchor>
  <xdr:oneCellAnchor>
    <xdr:from>
      <xdr:col>7</xdr:col>
      <xdr:colOff>628650</xdr:colOff>
      <xdr:row>0</xdr:row>
      <xdr:rowOff>38100</xdr:rowOff>
    </xdr:from>
    <xdr:ext cx="0" cy="271636"/>
    <xdr:pic>
      <xdr:nvPicPr>
        <xdr:cNvPr id="38" name="Picture 19">
          <a:hlinkClick xmlns:r="http://schemas.openxmlformats.org/officeDocument/2006/relationships" r:id="rId6"/>
          <a:extLst>
            <a:ext uri="{FF2B5EF4-FFF2-40B4-BE49-F238E27FC236}">
              <a16:creationId xmlns:a16="http://schemas.microsoft.com/office/drawing/2014/main" id="{72CD74DD-1CAD-40DA-AB61-839330ED3643}"/>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2686050" y="38100"/>
          <a:ext cx="0" cy="271636"/>
        </a:xfrm>
        <a:prstGeom prst="rect">
          <a:avLst/>
        </a:prstGeom>
      </xdr:spPr>
    </xdr:pic>
    <xdr:clientData/>
  </xdr:oneCellAnchor>
  <xdr:oneCellAnchor>
    <xdr:from>
      <xdr:col>8</xdr:col>
      <xdr:colOff>38100</xdr:colOff>
      <xdr:row>0</xdr:row>
      <xdr:rowOff>44449</xdr:rowOff>
    </xdr:from>
    <xdr:ext cx="0" cy="307695"/>
    <xdr:pic>
      <xdr:nvPicPr>
        <xdr:cNvPr id="39" name="Picture 23">
          <a:hlinkClick xmlns:r="http://schemas.openxmlformats.org/officeDocument/2006/relationships" r:id="rId2"/>
          <a:extLst>
            <a:ext uri="{FF2B5EF4-FFF2-40B4-BE49-F238E27FC236}">
              <a16:creationId xmlns:a16="http://schemas.microsoft.com/office/drawing/2014/main" id="{64F5B910-576A-4DA4-8FD3-CCE6F67E4C69}"/>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2095500" y="44449"/>
          <a:ext cx="0" cy="307695"/>
        </a:xfrm>
        <a:prstGeom prst="rect">
          <a:avLst/>
        </a:prstGeom>
      </xdr:spPr>
    </xdr:pic>
    <xdr:clientData/>
  </xdr:oneCellAnchor>
  <xdr:oneCellAnchor>
    <xdr:from>
      <xdr:col>8</xdr:col>
      <xdr:colOff>628650</xdr:colOff>
      <xdr:row>0</xdr:row>
      <xdr:rowOff>45856</xdr:rowOff>
    </xdr:from>
    <xdr:ext cx="0" cy="307695"/>
    <xdr:pic>
      <xdr:nvPicPr>
        <xdr:cNvPr id="40" name="Picture 25">
          <a:hlinkClick xmlns:r="http://schemas.openxmlformats.org/officeDocument/2006/relationships" r:id="rId4"/>
          <a:extLst>
            <a:ext uri="{FF2B5EF4-FFF2-40B4-BE49-F238E27FC236}">
              <a16:creationId xmlns:a16="http://schemas.microsoft.com/office/drawing/2014/main" id="{9FF68069-D3F9-4941-9B7F-2BE5730C1205}"/>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2686050" y="45856"/>
          <a:ext cx="0" cy="307695"/>
        </a:xfrm>
        <a:prstGeom prst="rect">
          <a:avLst/>
        </a:prstGeom>
      </xdr:spPr>
    </xdr:pic>
    <xdr:clientData/>
  </xdr:oneCellAnchor>
  <xdr:oneCellAnchor>
    <xdr:from>
      <xdr:col>8</xdr:col>
      <xdr:colOff>38100</xdr:colOff>
      <xdr:row>0</xdr:row>
      <xdr:rowOff>38100</xdr:rowOff>
    </xdr:from>
    <xdr:ext cx="0" cy="271636"/>
    <xdr:pic>
      <xdr:nvPicPr>
        <xdr:cNvPr id="41" name="Picture 18">
          <a:hlinkClick xmlns:r="http://schemas.openxmlformats.org/officeDocument/2006/relationships" r:id="rId5"/>
          <a:extLst>
            <a:ext uri="{FF2B5EF4-FFF2-40B4-BE49-F238E27FC236}">
              <a16:creationId xmlns:a16="http://schemas.microsoft.com/office/drawing/2014/main" id="{387BDDE4-D51F-4148-BD9E-97DAA2CACB7E}"/>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2095500" y="38100"/>
          <a:ext cx="0" cy="271636"/>
        </a:xfrm>
        <a:prstGeom prst="rect">
          <a:avLst/>
        </a:prstGeom>
      </xdr:spPr>
    </xdr:pic>
    <xdr:clientData/>
  </xdr:oneCellAnchor>
  <xdr:oneCellAnchor>
    <xdr:from>
      <xdr:col>8</xdr:col>
      <xdr:colOff>628650</xdr:colOff>
      <xdr:row>0</xdr:row>
      <xdr:rowOff>38100</xdr:rowOff>
    </xdr:from>
    <xdr:ext cx="0" cy="271636"/>
    <xdr:pic>
      <xdr:nvPicPr>
        <xdr:cNvPr id="42" name="Picture 19">
          <a:hlinkClick xmlns:r="http://schemas.openxmlformats.org/officeDocument/2006/relationships" r:id="rId6"/>
          <a:extLst>
            <a:ext uri="{FF2B5EF4-FFF2-40B4-BE49-F238E27FC236}">
              <a16:creationId xmlns:a16="http://schemas.microsoft.com/office/drawing/2014/main" id="{74BE78C4-874F-47C2-A0EF-E8B2109C66A8}"/>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2686050" y="38100"/>
          <a:ext cx="0" cy="271636"/>
        </a:xfrm>
        <a:prstGeom prst="rect">
          <a:avLst/>
        </a:prstGeom>
      </xdr:spPr>
    </xdr:pic>
    <xdr:clientData/>
  </xdr:oneCellAnchor>
  <xdr:oneCellAnchor>
    <xdr:from>
      <xdr:col>9</xdr:col>
      <xdr:colOff>38100</xdr:colOff>
      <xdr:row>0</xdr:row>
      <xdr:rowOff>44449</xdr:rowOff>
    </xdr:from>
    <xdr:ext cx="0" cy="307695"/>
    <xdr:pic>
      <xdr:nvPicPr>
        <xdr:cNvPr id="43" name="Picture 23">
          <a:hlinkClick xmlns:r="http://schemas.openxmlformats.org/officeDocument/2006/relationships" r:id="rId2"/>
          <a:extLst>
            <a:ext uri="{FF2B5EF4-FFF2-40B4-BE49-F238E27FC236}">
              <a16:creationId xmlns:a16="http://schemas.microsoft.com/office/drawing/2014/main" id="{BB0CDAA7-7C4B-40CE-A74A-206940ACB83F}"/>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2095500" y="44449"/>
          <a:ext cx="0" cy="307695"/>
        </a:xfrm>
        <a:prstGeom prst="rect">
          <a:avLst/>
        </a:prstGeom>
      </xdr:spPr>
    </xdr:pic>
    <xdr:clientData/>
  </xdr:oneCellAnchor>
  <xdr:oneCellAnchor>
    <xdr:from>
      <xdr:col>9</xdr:col>
      <xdr:colOff>628650</xdr:colOff>
      <xdr:row>0</xdr:row>
      <xdr:rowOff>45856</xdr:rowOff>
    </xdr:from>
    <xdr:ext cx="0" cy="307695"/>
    <xdr:pic>
      <xdr:nvPicPr>
        <xdr:cNvPr id="44" name="Picture 25">
          <a:hlinkClick xmlns:r="http://schemas.openxmlformats.org/officeDocument/2006/relationships" r:id="rId4"/>
          <a:extLst>
            <a:ext uri="{FF2B5EF4-FFF2-40B4-BE49-F238E27FC236}">
              <a16:creationId xmlns:a16="http://schemas.microsoft.com/office/drawing/2014/main" id="{9C07E0B8-FF0B-4A0E-8061-A2DF37EF014C}"/>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2686050" y="45856"/>
          <a:ext cx="0" cy="307695"/>
        </a:xfrm>
        <a:prstGeom prst="rect">
          <a:avLst/>
        </a:prstGeom>
      </xdr:spPr>
    </xdr:pic>
    <xdr:clientData/>
  </xdr:oneCellAnchor>
  <xdr:oneCellAnchor>
    <xdr:from>
      <xdr:col>9</xdr:col>
      <xdr:colOff>38100</xdr:colOff>
      <xdr:row>0</xdr:row>
      <xdr:rowOff>38100</xdr:rowOff>
    </xdr:from>
    <xdr:ext cx="0" cy="271636"/>
    <xdr:pic>
      <xdr:nvPicPr>
        <xdr:cNvPr id="45" name="Picture 18">
          <a:hlinkClick xmlns:r="http://schemas.openxmlformats.org/officeDocument/2006/relationships" r:id="rId5"/>
          <a:extLst>
            <a:ext uri="{FF2B5EF4-FFF2-40B4-BE49-F238E27FC236}">
              <a16:creationId xmlns:a16="http://schemas.microsoft.com/office/drawing/2014/main" id="{A1A56425-B8C7-4866-BD95-44DF912E6B55}"/>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2095500" y="38100"/>
          <a:ext cx="0" cy="271636"/>
        </a:xfrm>
        <a:prstGeom prst="rect">
          <a:avLst/>
        </a:prstGeom>
      </xdr:spPr>
    </xdr:pic>
    <xdr:clientData/>
  </xdr:oneCellAnchor>
  <xdr:oneCellAnchor>
    <xdr:from>
      <xdr:col>9</xdr:col>
      <xdr:colOff>628650</xdr:colOff>
      <xdr:row>0</xdr:row>
      <xdr:rowOff>38100</xdr:rowOff>
    </xdr:from>
    <xdr:ext cx="0" cy="271636"/>
    <xdr:pic>
      <xdr:nvPicPr>
        <xdr:cNvPr id="46" name="Picture 19">
          <a:hlinkClick xmlns:r="http://schemas.openxmlformats.org/officeDocument/2006/relationships" r:id="rId6"/>
          <a:extLst>
            <a:ext uri="{FF2B5EF4-FFF2-40B4-BE49-F238E27FC236}">
              <a16:creationId xmlns:a16="http://schemas.microsoft.com/office/drawing/2014/main" id="{2CE3FF2D-6553-4D93-9CDB-7584ED72B789}"/>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2686050" y="38100"/>
          <a:ext cx="0" cy="271636"/>
        </a:xfrm>
        <a:prstGeom prst="rect">
          <a:avLst/>
        </a:prstGeom>
      </xdr:spPr>
    </xdr:pic>
    <xdr:clientData/>
  </xdr:oneCellAnchor>
  <xdr:oneCellAnchor>
    <xdr:from>
      <xdr:col>10</xdr:col>
      <xdr:colOff>38100</xdr:colOff>
      <xdr:row>0</xdr:row>
      <xdr:rowOff>44449</xdr:rowOff>
    </xdr:from>
    <xdr:ext cx="0" cy="307695"/>
    <xdr:pic>
      <xdr:nvPicPr>
        <xdr:cNvPr id="47" name="Picture 23">
          <a:hlinkClick xmlns:r="http://schemas.openxmlformats.org/officeDocument/2006/relationships" r:id="rId2"/>
          <a:extLst>
            <a:ext uri="{FF2B5EF4-FFF2-40B4-BE49-F238E27FC236}">
              <a16:creationId xmlns:a16="http://schemas.microsoft.com/office/drawing/2014/main" id="{64EFB5AE-5974-45C6-8516-1184B6F16A3C}"/>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5400675" y="44449"/>
          <a:ext cx="0" cy="307695"/>
        </a:xfrm>
        <a:prstGeom prst="rect">
          <a:avLst/>
        </a:prstGeom>
      </xdr:spPr>
    </xdr:pic>
    <xdr:clientData/>
  </xdr:oneCellAnchor>
  <xdr:oneCellAnchor>
    <xdr:from>
      <xdr:col>10</xdr:col>
      <xdr:colOff>628650</xdr:colOff>
      <xdr:row>0</xdr:row>
      <xdr:rowOff>45856</xdr:rowOff>
    </xdr:from>
    <xdr:ext cx="0" cy="307695"/>
    <xdr:pic>
      <xdr:nvPicPr>
        <xdr:cNvPr id="48" name="Picture 25">
          <a:hlinkClick xmlns:r="http://schemas.openxmlformats.org/officeDocument/2006/relationships" r:id="rId4"/>
          <a:extLst>
            <a:ext uri="{FF2B5EF4-FFF2-40B4-BE49-F238E27FC236}">
              <a16:creationId xmlns:a16="http://schemas.microsoft.com/office/drawing/2014/main" id="{9F1D42E6-D478-4947-97B2-7E0DA4168620}"/>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5991225" y="45856"/>
          <a:ext cx="0" cy="307695"/>
        </a:xfrm>
        <a:prstGeom prst="rect">
          <a:avLst/>
        </a:prstGeom>
      </xdr:spPr>
    </xdr:pic>
    <xdr:clientData/>
  </xdr:oneCellAnchor>
  <xdr:oneCellAnchor>
    <xdr:from>
      <xdr:col>10</xdr:col>
      <xdr:colOff>38100</xdr:colOff>
      <xdr:row>0</xdr:row>
      <xdr:rowOff>38100</xdr:rowOff>
    </xdr:from>
    <xdr:ext cx="0" cy="271636"/>
    <xdr:pic>
      <xdr:nvPicPr>
        <xdr:cNvPr id="49" name="Picture 18">
          <a:hlinkClick xmlns:r="http://schemas.openxmlformats.org/officeDocument/2006/relationships" r:id="rId5"/>
          <a:extLst>
            <a:ext uri="{FF2B5EF4-FFF2-40B4-BE49-F238E27FC236}">
              <a16:creationId xmlns:a16="http://schemas.microsoft.com/office/drawing/2014/main" id="{8C1C3006-3534-4F53-B5D0-6BFFB600D54D}"/>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5400675" y="38100"/>
          <a:ext cx="0" cy="271636"/>
        </a:xfrm>
        <a:prstGeom prst="rect">
          <a:avLst/>
        </a:prstGeom>
      </xdr:spPr>
    </xdr:pic>
    <xdr:clientData/>
  </xdr:oneCellAnchor>
  <xdr:oneCellAnchor>
    <xdr:from>
      <xdr:col>10</xdr:col>
      <xdr:colOff>628650</xdr:colOff>
      <xdr:row>0</xdr:row>
      <xdr:rowOff>38100</xdr:rowOff>
    </xdr:from>
    <xdr:ext cx="0" cy="271636"/>
    <xdr:pic>
      <xdr:nvPicPr>
        <xdr:cNvPr id="50" name="Picture 19">
          <a:hlinkClick xmlns:r="http://schemas.openxmlformats.org/officeDocument/2006/relationships" r:id="rId6"/>
          <a:extLst>
            <a:ext uri="{FF2B5EF4-FFF2-40B4-BE49-F238E27FC236}">
              <a16:creationId xmlns:a16="http://schemas.microsoft.com/office/drawing/2014/main" id="{2452E586-9D34-42FB-96F0-914561C819D7}"/>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5991225" y="38100"/>
          <a:ext cx="0" cy="271636"/>
        </a:xfrm>
        <a:prstGeom prst="rect">
          <a:avLst/>
        </a:prstGeom>
      </xdr:spPr>
    </xdr:pic>
    <xdr:clientData/>
  </xdr:oneCellAnchor>
  <xdr:oneCellAnchor>
    <xdr:from>
      <xdr:col>11</xdr:col>
      <xdr:colOff>38100</xdr:colOff>
      <xdr:row>0</xdr:row>
      <xdr:rowOff>44449</xdr:rowOff>
    </xdr:from>
    <xdr:ext cx="0" cy="307695"/>
    <xdr:pic>
      <xdr:nvPicPr>
        <xdr:cNvPr id="51" name="Picture 23">
          <a:hlinkClick xmlns:r="http://schemas.openxmlformats.org/officeDocument/2006/relationships" r:id="rId2"/>
          <a:extLst>
            <a:ext uri="{FF2B5EF4-FFF2-40B4-BE49-F238E27FC236}">
              <a16:creationId xmlns:a16="http://schemas.microsoft.com/office/drawing/2014/main" id="{07872648-1126-489F-8683-310DE382C19F}"/>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5400675" y="44449"/>
          <a:ext cx="0" cy="307695"/>
        </a:xfrm>
        <a:prstGeom prst="rect">
          <a:avLst/>
        </a:prstGeom>
      </xdr:spPr>
    </xdr:pic>
    <xdr:clientData/>
  </xdr:oneCellAnchor>
  <xdr:oneCellAnchor>
    <xdr:from>
      <xdr:col>11</xdr:col>
      <xdr:colOff>628650</xdr:colOff>
      <xdr:row>0</xdr:row>
      <xdr:rowOff>45856</xdr:rowOff>
    </xdr:from>
    <xdr:ext cx="0" cy="307695"/>
    <xdr:pic>
      <xdr:nvPicPr>
        <xdr:cNvPr id="52" name="Picture 25">
          <a:hlinkClick xmlns:r="http://schemas.openxmlformats.org/officeDocument/2006/relationships" r:id="rId4"/>
          <a:extLst>
            <a:ext uri="{FF2B5EF4-FFF2-40B4-BE49-F238E27FC236}">
              <a16:creationId xmlns:a16="http://schemas.microsoft.com/office/drawing/2014/main" id="{A353D78A-1B26-4BDF-BD6E-7C5CFA9FC1E2}"/>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5991225" y="45856"/>
          <a:ext cx="0" cy="307695"/>
        </a:xfrm>
        <a:prstGeom prst="rect">
          <a:avLst/>
        </a:prstGeom>
      </xdr:spPr>
    </xdr:pic>
    <xdr:clientData/>
  </xdr:oneCellAnchor>
  <xdr:oneCellAnchor>
    <xdr:from>
      <xdr:col>11</xdr:col>
      <xdr:colOff>38100</xdr:colOff>
      <xdr:row>0</xdr:row>
      <xdr:rowOff>38100</xdr:rowOff>
    </xdr:from>
    <xdr:ext cx="0" cy="271636"/>
    <xdr:pic>
      <xdr:nvPicPr>
        <xdr:cNvPr id="53" name="Picture 18">
          <a:hlinkClick xmlns:r="http://schemas.openxmlformats.org/officeDocument/2006/relationships" r:id="rId5"/>
          <a:extLst>
            <a:ext uri="{FF2B5EF4-FFF2-40B4-BE49-F238E27FC236}">
              <a16:creationId xmlns:a16="http://schemas.microsoft.com/office/drawing/2014/main" id="{7AEF1B21-FF1D-4F47-AC55-7BC91FD0FFFB}"/>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5400675" y="38100"/>
          <a:ext cx="0" cy="271636"/>
        </a:xfrm>
        <a:prstGeom prst="rect">
          <a:avLst/>
        </a:prstGeom>
      </xdr:spPr>
    </xdr:pic>
    <xdr:clientData/>
  </xdr:oneCellAnchor>
  <xdr:oneCellAnchor>
    <xdr:from>
      <xdr:col>11</xdr:col>
      <xdr:colOff>628650</xdr:colOff>
      <xdr:row>0</xdr:row>
      <xdr:rowOff>38100</xdr:rowOff>
    </xdr:from>
    <xdr:ext cx="0" cy="271636"/>
    <xdr:pic>
      <xdr:nvPicPr>
        <xdr:cNvPr id="54" name="Picture 19">
          <a:hlinkClick xmlns:r="http://schemas.openxmlformats.org/officeDocument/2006/relationships" r:id="rId6"/>
          <a:extLst>
            <a:ext uri="{FF2B5EF4-FFF2-40B4-BE49-F238E27FC236}">
              <a16:creationId xmlns:a16="http://schemas.microsoft.com/office/drawing/2014/main" id="{5E487C23-D955-4B09-BEA1-C9ECF8772C81}"/>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5991225" y="38100"/>
          <a:ext cx="0" cy="271636"/>
        </a:xfrm>
        <a:prstGeom prst="rect">
          <a:avLst/>
        </a:prstGeom>
      </xdr:spPr>
    </xdr:pic>
    <xdr:clientData/>
  </xdr:oneCellAnchor>
  <xdr:oneCellAnchor>
    <xdr:from>
      <xdr:col>15</xdr:col>
      <xdr:colOff>38100</xdr:colOff>
      <xdr:row>0</xdr:row>
      <xdr:rowOff>44449</xdr:rowOff>
    </xdr:from>
    <xdr:ext cx="0" cy="307695"/>
    <xdr:pic>
      <xdr:nvPicPr>
        <xdr:cNvPr id="55" name="Picture 23">
          <a:hlinkClick xmlns:r="http://schemas.openxmlformats.org/officeDocument/2006/relationships" r:id="rId2"/>
          <a:extLst>
            <a:ext uri="{FF2B5EF4-FFF2-40B4-BE49-F238E27FC236}">
              <a16:creationId xmlns:a16="http://schemas.microsoft.com/office/drawing/2014/main" id="{B79F7A83-B397-475E-8BF3-3AF39FE2282C}"/>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5400675" y="44449"/>
          <a:ext cx="0" cy="307695"/>
        </a:xfrm>
        <a:prstGeom prst="rect">
          <a:avLst/>
        </a:prstGeom>
      </xdr:spPr>
    </xdr:pic>
    <xdr:clientData/>
  </xdr:oneCellAnchor>
  <xdr:oneCellAnchor>
    <xdr:from>
      <xdr:col>15</xdr:col>
      <xdr:colOff>628650</xdr:colOff>
      <xdr:row>0</xdr:row>
      <xdr:rowOff>45856</xdr:rowOff>
    </xdr:from>
    <xdr:ext cx="0" cy="307695"/>
    <xdr:pic>
      <xdr:nvPicPr>
        <xdr:cNvPr id="56" name="Picture 25">
          <a:hlinkClick xmlns:r="http://schemas.openxmlformats.org/officeDocument/2006/relationships" r:id="rId4"/>
          <a:extLst>
            <a:ext uri="{FF2B5EF4-FFF2-40B4-BE49-F238E27FC236}">
              <a16:creationId xmlns:a16="http://schemas.microsoft.com/office/drawing/2014/main" id="{CCECDE1C-6221-41BA-8EEF-EE283926D6A3}"/>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5991225" y="45856"/>
          <a:ext cx="0" cy="307695"/>
        </a:xfrm>
        <a:prstGeom prst="rect">
          <a:avLst/>
        </a:prstGeom>
      </xdr:spPr>
    </xdr:pic>
    <xdr:clientData/>
  </xdr:oneCellAnchor>
  <xdr:oneCellAnchor>
    <xdr:from>
      <xdr:col>15</xdr:col>
      <xdr:colOff>38100</xdr:colOff>
      <xdr:row>0</xdr:row>
      <xdr:rowOff>38100</xdr:rowOff>
    </xdr:from>
    <xdr:ext cx="0" cy="271636"/>
    <xdr:pic>
      <xdr:nvPicPr>
        <xdr:cNvPr id="57" name="Picture 18">
          <a:hlinkClick xmlns:r="http://schemas.openxmlformats.org/officeDocument/2006/relationships" r:id="rId5"/>
          <a:extLst>
            <a:ext uri="{FF2B5EF4-FFF2-40B4-BE49-F238E27FC236}">
              <a16:creationId xmlns:a16="http://schemas.microsoft.com/office/drawing/2014/main" id="{44326CB6-589F-480F-B264-560E747D272B}"/>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5400675" y="38100"/>
          <a:ext cx="0" cy="271636"/>
        </a:xfrm>
        <a:prstGeom prst="rect">
          <a:avLst/>
        </a:prstGeom>
      </xdr:spPr>
    </xdr:pic>
    <xdr:clientData/>
  </xdr:oneCellAnchor>
  <xdr:oneCellAnchor>
    <xdr:from>
      <xdr:col>15</xdr:col>
      <xdr:colOff>628650</xdr:colOff>
      <xdr:row>0</xdr:row>
      <xdr:rowOff>38100</xdr:rowOff>
    </xdr:from>
    <xdr:ext cx="0" cy="271636"/>
    <xdr:pic>
      <xdr:nvPicPr>
        <xdr:cNvPr id="58" name="Picture 19">
          <a:hlinkClick xmlns:r="http://schemas.openxmlformats.org/officeDocument/2006/relationships" r:id="rId6"/>
          <a:extLst>
            <a:ext uri="{FF2B5EF4-FFF2-40B4-BE49-F238E27FC236}">
              <a16:creationId xmlns:a16="http://schemas.microsoft.com/office/drawing/2014/main" id="{95CDE84A-547C-4251-B2BA-E5E836FC6338}"/>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5991225" y="38100"/>
          <a:ext cx="0" cy="271636"/>
        </a:xfrm>
        <a:prstGeom prst="rect">
          <a:avLst/>
        </a:prstGeom>
      </xdr:spPr>
    </xdr:pic>
    <xdr:clientData/>
  </xdr:oneCellAnchor>
  <xdr:oneCellAnchor>
    <xdr:from>
      <xdr:col>4</xdr:col>
      <xdr:colOff>38100</xdr:colOff>
      <xdr:row>0</xdr:row>
      <xdr:rowOff>44449</xdr:rowOff>
    </xdr:from>
    <xdr:ext cx="0" cy="307695"/>
    <xdr:pic>
      <xdr:nvPicPr>
        <xdr:cNvPr id="59" name="Picture 23">
          <a:hlinkClick xmlns:r="http://schemas.openxmlformats.org/officeDocument/2006/relationships" r:id="rId2"/>
          <a:extLst>
            <a:ext uri="{FF2B5EF4-FFF2-40B4-BE49-F238E27FC236}">
              <a16:creationId xmlns:a16="http://schemas.microsoft.com/office/drawing/2014/main" id="{6B666EFE-08DB-4F21-9F2E-F27A24871EBE}"/>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2095500" y="44449"/>
          <a:ext cx="0" cy="307695"/>
        </a:xfrm>
        <a:prstGeom prst="rect">
          <a:avLst/>
        </a:prstGeom>
      </xdr:spPr>
    </xdr:pic>
    <xdr:clientData/>
  </xdr:oneCellAnchor>
  <xdr:oneCellAnchor>
    <xdr:from>
      <xdr:col>4</xdr:col>
      <xdr:colOff>628650</xdr:colOff>
      <xdr:row>0</xdr:row>
      <xdr:rowOff>45856</xdr:rowOff>
    </xdr:from>
    <xdr:ext cx="0" cy="307695"/>
    <xdr:pic>
      <xdr:nvPicPr>
        <xdr:cNvPr id="60" name="Picture 25">
          <a:hlinkClick xmlns:r="http://schemas.openxmlformats.org/officeDocument/2006/relationships" r:id="rId4"/>
          <a:extLst>
            <a:ext uri="{FF2B5EF4-FFF2-40B4-BE49-F238E27FC236}">
              <a16:creationId xmlns:a16="http://schemas.microsoft.com/office/drawing/2014/main" id="{C860901D-495F-43DA-B9A9-ABEBD573FD3C}"/>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2686050" y="45856"/>
          <a:ext cx="0" cy="307695"/>
        </a:xfrm>
        <a:prstGeom prst="rect">
          <a:avLst/>
        </a:prstGeom>
      </xdr:spPr>
    </xdr:pic>
    <xdr:clientData/>
  </xdr:oneCellAnchor>
  <xdr:oneCellAnchor>
    <xdr:from>
      <xdr:col>4</xdr:col>
      <xdr:colOff>38100</xdr:colOff>
      <xdr:row>0</xdr:row>
      <xdr:rowOff>38100</xdr:rowOff>
    </xdr:from>
    <xdr:ext cx="0" cy="271636"/>
    <xdr:pic>
      <xdr:nvPicPr>
        <xdr:cNvPr id="61" name="Picture 18">
          <a:hlinkClick xmlns:r="http://schemas.openxmlformats.org/officeDocument/2006/relationships" r:id="rId5"/>
          <a:extLst>
            <a:ext uri="{FF2B5EF4-FFF2-40B4-BE49-F238E27FC236}">
              <a16:creationId xmlns:a16="http://schemas.microsoft.com/office/drawing/2014/main" id="{92BD6D1A-0D29-4735-AC96-D38F5C1FA37E}"/>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2095500" y="38100"/>
          <a:ext cx="0" cy="271636"/>
        </a:xfrm>
        <a:prstGeom prst="rect">
          <a:avLst/>
        </a:prstGeom>
      </xdr:spPr>
    </xdr:pic>
    <xdr:clientData/>
  </xdr:oneCellAnchor>
  <xdr:oneCellAnchor>
    <xdr:from>
      <xdr:col>4</xdr:col>
      <xdr:colOff>628650</xdr:colOff>
      <xdr:row>0</xdr:row>
      <xdr:rowOff>38100</xdr:rowOff>
    </xdr:from>
    <xdr:ext cx="0" cy="271636"/>
    <xdr:pic>
      <xdr:nvPicPr>
        <xdr:cNvPr id="62" name="Picture 19">
          <a:hlinkClick xmlns:r="http://schemas.openxmlformats.org/officeDocument/2006/relationships" r:id="rId6"/>
          <a:extLst>
            <a:ext uri="{FF2B5EF4-FFF2-40B4-BE49-F238E27FC236}">
              <a16:creationId xmlns:a16="http://schemas.microsoft.com/office/drawing/2014/main" id="{C13CB653-5392-415F-B79E-9C708E52CD26}"/>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2686050" y="38100"/>
          <a:ext cx="0" cy="271636"/>
        </a:xfrm>
        <a:prstGeom prst="rect">
          <a:avLst/>
        </a:prstGeom>
      </xdr:spPr>
    </xdr:pic>
    <xdr:clientData/>
  </xdr:oneCellAnchor>
  <xdr:twoCellAnchor>
    <xdr:from>
      <xdr:col>1</xdr:col>
      <xdr:colOff>161925</xdr:colOff>
      <xdr:row>0</xdr:row>
      <xdr:rowOff>57150</xdr:rowOff>
    </xdr:from>
    <xdr:to>
      <xdr:col>1</xdr:col>
      <xdr:colOff>876300</xdr:colOff>
      <xdr:row>1</xdr:row>
      <xdr:rowOff>133350</xdr:rowOff>
    </xdr:to>
    <xdr:sp macro="" textlink="">
      <xdr:nvSpPr>
        <xdr:cNvPr id="2" name="Retângulo: Cantos Arredondados 1">
          <a:hlinkClick xmlns:r="http://schemas.openxmlformats.org/officeDocument/2006/relationships" r:id="rId8"/>
          <a:extLst>
            <a:ext uri="{FF2B5EF4-FFF2-40B4-BE49-F238E27FC236}">
              <a16:creationId xmlns:a16="http://schemas.microsoft.com/office/drawing/2014/main" id="{6BE4377E-06D7-4A84-860A-1CE0447B9626}"/>
            </a:ext>
          </a:extLst>
        </xdr:cNvPr>
        <xdr:cNvSpPr/>
      </xdr:nvSpPr>
      <xdr:spPr>
        <a:xfrm>
          <a:off x="742950" y="57150"/>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1028700</xdr:colOff>
      <xdr:row>0</xdr:row>
      <xdr:rowOff>57150</xdr:rowOff>
    </xdr:from>
    <xdr:to>
      <xdr:col>3</xdr:col>
      <xdr:colOff>838200</xdr:colOff>
      <xdr:row>1</xdr:row>
      <xdr:rowOff>133350</xdr:rowOff>
    </xdr:to>
    <xdr:sp macro="" textlink="">
      <xdr:nvSpPr>
        <xdr:cNvPr id="3" name="Retângulo: Cantos Arredondados 2">
          <a:hlinkClick xmlns:r="http://schemas.openxmlformats.org/officeDocument/2006/relationships" r:id="rId9"/>
          <a:extLst>
            <a:ext uri="{FF2B5EF4-FFF2-40B4-BE49-F238E27FC236}">
              <a16:creationId xmlns:a16="http://schemas.microsoft.com/office/drawing/2014/main" id="{795EB419-E896-494E-A8A2-C0E1D9CF4230}"/>
            </a:ext>
          </a:extLst>
        </xdr:cNvPr>
        <xdr:cNvSpPr/>
      </xdr:nvSpPr>
      <xdr:spPr>
        <a:xfrm>
          <a:off x="1609725"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3</xdr:col>
      <xdr:colOff>876300</xdr:colOff>
      <xdr:row>0</xdr:row>
      <xdr:rowOff>57150</xdr:rowOff>
    </xdr:from>
    <xdr:to>
      <xdr:col>3</xdr:col>
      <xdr:colOff>2162175</xdr:colOff>
      <xdr:row>1</xdr:row>
      <xdr:rowOff>133350</xdr:rowOff>
    </xdr:to>
    <xdr:sp macro="" textlink="">
      <xdr:nvSpPr>
        <xdr:cNvPr id="4" name="Retângulo: Cantos Arredondados 3">
          <a:hlinkClick xmlns:r="http://schemas.openxmlformats.org/officeDocument/2006/relationships" r:id="rId5"/>
          <a:extLst>
            <a:ext uri="{FF2B5EF4-FFF2-40B4-BE49-F238E27FC236}">
              <a16:creationId xmlns:a16="http://schemas.microsoft.com/office/drawing/2014/main" id="{FD9AE1E3-6637-463A-B42F-EC1093E44A51}"/>
            </a:ext>
          </a:extLst>
        </xdr:cNvPr>
        <xdr:cNvSpPr/>
      </xdr:nvSpPr>
      <xdr:spPr>
        <a:xfrm>
          <a:off x="2933700"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3</xdr:col>
      <xdr:colOff>2190750</xdr:colOff>
      <xdr:row>0</xdr:row>
      <xdr:rowOff>57150</xdr:rowOff>
    </xdr:from>
    <xdr:to>
      <xdr:col>5</xdr:col>
      <xdr:colOff>762000</xdr:colOff>
      <xdr:row>1</xdr:row>
      <xdr:rowOff>133350</xdr:rowOff>
    </xdr:to>
    <xdr:sp macro="" textlink="">
      <xdr:nvSpPr>
        <xdr:cNvPr id="5" name="Retângulo: Cantos Arredondados 4">
          <a:hlinkClick xmlns:r="http://schemas.openxmlformats.org/officeDocument/2006/relationships" r:id="rId10"/>
          <a:extLst>
            <a:ext uri="{FF2B5EF4-FFF2-40B4-BE49-F238E27FC236}">
              <a16:creationId xmlns:a16="http://schemas.microsoft.com/office/drawing/2014/main" id="{7DEB90B2-B138-4204-A5BF-DE48A8EB2E38}"/>
            </a:ext>
          </a:extLst>
        </xdr:cNvPr>
        <xdr:cNvSpPr/>
      </xdr:nvSpPr>
      <xdr:spPr>
        <a:xfrm>
          <a:off x="4248150" y="57150"/>
          <a:ext cx="157162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5</xdr:col>
      <xdr:colOff>790575</xdr:colOff>
      <xdr:row>0</xdr:row>
      <xdr:rowOff>57150</xdr:rowOff>
    </xdr:from>
    <xdr:to>
      <xdr:col>7</xdr:col>
      <xdr:colOff>85725</xdr:colOff>
      <xdr:row>1</xdr:row>
      <xdr:rowOff>133350</xdr:rowOff>
    </xdr:to>
    <xdr:sp macro="" textlink="">
      <xdr:nvSpPr>
        <xdr:cNvPr id="6" name="Retângulo: Cantos Arredondados 5">
          <a:hlinkClick xmlns:r="http://schemas.openxmlformats.org/officeDocument/2006/relationships" r:id="rId11"/>
          <a:extLst>
            <a:ext uri="{FF2B5EF4-FFF2-40B4-BE49-F238E27FC236}">
              <a16:creationId xmlns:a16="http://schemas.microsoft.com/office/drawing/2014/main" id="{C37D7A32-6BAE-4F5C-9620-8BFABEDD878E}"/>
            </a:ext>
          </a:extLst>
        </xdr:cNvPr>
        <xdr:cNvSpPr/>
      </xdr:nvSpPr>
      <xdr:spPr>
        <a:xfrm>
          <a:off x="5848350" y="57150"/>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7</xdr:col>
      <xdr:colOff>123825</xdr:colOff>
      <xdr:row>0</xdr:row>
      <xdr:rowOff>57150</xdr:rowOff>
    </xdr:from>
    <xdr:to>
      <xdr:col>7</xdr:col>
      <xdr:colOff>1257300</xdr:colOff>
      <xdr:row>1</xdr:row>
      <xdr:rowOff>133350</xdr:rowOff>
    </xdr:to>
    <xdr:sp macro="" textlink="">
      <xdr:nvSpPr>
        <xdr:cNvPr id="7" name="Retângulo: Cantos Arredondados 6">
          <a:hlinkClick xmlns:r="http://schemas.openxmlformats.org/officeDocument/2006/relationships" r:id="rId12"/>
          <a:extLst>
            <a:ext uri="{FF2B5EF4-FFF2-40B4-BE49-F238E27FC236}">
              <a16:creationId xmlns:a16="http://schemas.microsoft.com/office/drawing/2014/main" id="{73FA853A-A6FB-4DA5-8240-B6F068DABB0D}"/>
            </a:ext>
          </a:extLst>
        </xdr:cNvPr>
        <xdr:cNvSpPr/>
      </xdr:nvSpPr>
      <xdr:spPr>
        <a:xfrm>
          <a:off x="7248525" y="57150"/>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7</xdr:col>
      <xdr:colOff>1285875</xdr:colOff>
      <xdr:row>0</xdr:row>
      <xdr:rowOff>57150</xdr:rowOff>
    </xdr:from>
    <xdr:to>
      <xdr:col>9</xdr:col>
      <xdr:colOff>638175</xdr:colOff>
      <xdr:row>1</xdr:row>
      <xdr:rowOff>133350</xdr:rowOff>
    </xdr:to>
    <xdr:sp macro="" textlink="">
      <xdr:nvSpPr>
        <xdr:cNvPr id="8" name="Retângulo: Cantos Arredondados 7">
          <a:hlinkClick xmlns:r="http://schemas.openxmlformats.org/officeDocument/2006/relationships" r:id="rId13"/>
          <a:extLst>
            <a:ext uri="{FF2B5EF4-FFF2-40B4-BE49-F238E27FC236}">
              <a16:creationId xmlns:a16="http://schemas.microsoft.com/office/drawing/2014/main" id="{B7152982-43EA-4ED8-82BF-6B1D2F40D922}"/>
            </a:ext>
          </a:extLst>
        </xdr:cNvPr>
        <xdr:cNvSpPr/>
      </xdr:nvSpPr>
      <xdr:spPr>
        <a:xfrm>
          <a:off x="8410575" y="57150"/>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13</xdr:col>
      <xdr:colOff>1504950</xdr:colOff>
      <xdr:row>2</xdr:row>
      <xdr:rowOff>33337</xdr:rowOff>
    </xdr:from>
    <xdr:to>
      <xdr:col>15</xdr:col>
      <xdr:colOff>104775</xdr:colOff>
      <xdr:row>3</xdr:row>
      <xdr:rowOff>147637</xdr:rowOff>
    </xdr:to>
    <xdr:sp macro="" textlink="">
      <xdr:nvSpPr>
        <xdr:cNvPr id="9" name="Seta: para a Direita 8">
          <a:hlinkClick xmlns:r="http://schemas.openxmlformats.org/officeDocument/2006/relationships" r:id="rId14"/>
          <a:extLst>
            <a:ext uri="{FF2B5EF4-FFF2-40B4-BE49-F238E27FC236}">
              <a16:creationId xmlns:a16="http://schemas.microsoft.com/office/drawing/2014/main" id="{14422923-965B-42DF-B4DF-7D2E0F37B833}"/>
            </a:ext>
          </a:extLst>
        </xdr:cNvPr>
        <xdr:cNvSpPr/>
      </xdr:nvSpPr>
      <xdr:spPr>
        <a:xfrm>
          <a:off x="14249400" y="376237"/>
          <a:ext cx="2009775"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13</xdr:col>
      <xdr:colOff>1104900</xdr:colOff>
      <xdr:row>2</xdr:row>
      <xdr:rowOff>33336</xdr:rowOff>
    </xdr:from>
    <xdr:to>
      <xdr:col>13</xdr:col>
      <xdr:colOff>1400175</xdr:colOff>
      <xdr:row>3</xdr:row>
      <xdr:rowOff>147637</xdr:rowOff>
    </xdr:to>
    <xdr:sp macro="" textlink="">
      <xdr:nvSpPr>
        <xdr:cNvPr id="10" name="Seta: para a Esquerda 9">
          <a:hlinkClick xmlns:r="http://schemas.openxmlformats.org/officeDocument/2006/relationships" r:id="rId6"/>
          <a:extLst>
            <a:ext uri="{FF2B5EF4-FFF2-40B4-BE49-F238E27FC236}">
              <a16:creationId xmlns:a16="http://schemas.microsoft.com/office/drawing/2014/main" id="{5E02973E-38F2-4842-8BD8-AA8635B73791}"/>
            </a:ext>
          </a:extLst>
        </xdr:cNvPr>
        <xdr:cNvSpPr/>
      </xdr:nvSpPr>
      <xdr:spPr>
        <a:xfrm>
          <a:off x="11782425" y="376236"/>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361950</xdr:colOff>
      <xdr:row>2</xdr:row>
      <xdr:rowOff>76200</xdr:rowOff>
    </xdr:from>
    <xdr:to>
      <xdr:col>2</xdr:col>
      <xdr:colOff>819150</xdr:colOff>
      <xdr:row>6</xdr:row>
      <xdr:rowOff>135554</xdr:rowOff>
    </xdr:to>
    <xdr:pic>
      <xdr:nvPicPr>
        <xdr:cNvPr id="5" name="Imagem 4" descr="Nexa - Votorantim - Relatório Anual 2021">
          <a:extLst>
            <a:ext uri="{FF2B5EF4-FFF2-40B4-BE49-F238E27FC236}">
              <a16:creationId xmlns:a16="http://schemas.microsoft.com/office/drawing/2014/main" id="{4AD9C0FD-D406-4691-A4DB-F137EE17DD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1950" y="419100"/>
          <a:ext cx="2733675" cy="804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38100</xdr:colOff>
      <xdr:row>0</xdr:row>
      <xdr:rowOff>44449</xdr:rowOff>
    </xdr:from>
    <xdr:to>
      <xdr:col>4</xdr:col>
      <xdr:colOff>38100</xdr:colOff>
      <xdr:row>2</xdr:row>
      <xdr:rowOff>20674</xdr:rowOff>
    </xdr:to>
    <xdr:pic>
      <xdr:nvPicPr>
        <xdr:cNvPr id="6" name="Picture 23">
          <a:hlinkClick xmlns:r="http://schemas.openxmlformats.org/officeDocument/2006/relationships" r:id="rId2"/>
          <a:extLst>
            <a:ext uri="{FF2B5EF4-FFF2-40B4-BE49-F238E27FC236}">
              <a16:creationId xmlns:a16="http://schemas.microsoft.com/office/drawing/2014/main" id="{2C8FCD42-0428-4B94-BE19-6A64A40AA3A2}"/>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2095500" y="44449"/>
          <a:ext cx="0" cy="307695"/>
        </a:xfrm>
        <a:prstGeom prst="rect">
          <a:avLst/>
        </a:prstGeom>
      </xdr:spPr>
    </xdr:pic>
    <xdr:clientData/>
  </xdr:twoCellAnchor>
  <xdr:twoCellAnchor editAs="oneCell">
    <xdr:from>
      <xdr:col>4</xdr:col>
      <xdr:colOff>628650</xdr:colOff>
      <xdr:row>0</xdr:row>
      <xdr:rowOff>45856</xdr:rowOff>
    </xdr:from>
    <xdr:to>
      <xdr:col>4</xdr:col>
      <xdr:colOff>628650</xdr:colOff>
      <xdr:row>2</xdr:row>
      <xdr:rowOff>16366</xdr:rowOff>
    </xdr:to>
    <xdr:pic>
      <xdr:nvPicPr>
        <xdr:cNvPr id="7" name="Picture 25">
          <a:hlinkClick xmlns:r="http://schemas.openxmlformats.org/officeDocument/2006/relationships" r:id="rId4"/>
          <a:extLst>
            <a:ext uri="{FF2B5EF4-FFF2-40B4-BE49-F238E27FC236}">
              <a16:creationId xmlns:a16="http://schemas.microsoft.com/office/drawing/2014/main" id="{1AB64C01-682D-4B2C-A93A-22F7EF5D4052}"/>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2686050" y="45856"/>
          <a:ext cx="0" cy="307695"/>
        </a:xfrm>
        <a:prstGeom prst="rect">
          <a:avLst/>
        </a:prstGeom>
      </xdr:spPr>
    </xdr:pic>
    <xdr:clientData/>
  </xdr:twoCellAnchor>
  <xdr:twoCellAnchor editAs="oneCell">
    <xdr:from>
      <xdr:col>4</xdr:col>
      <xdr:colOff>38100</xdr:colOff>
      <xdr:row>0</xdr:row>
      <xdr:rowOff>38100</xdr:rowOff>
    </xdr:from>
    <xdr:to>
      <xdr:col>4</xdr:col>
      <xdr:colOff>38100</xdr:colOff>
      <xdr:row>1</xdr:row>
      <xdr:rowOff>130666</xdr:rowOff>
    </xdr:to>
    <xdr:pic>
      <xdr:nvPicPr>
        <xdr:cNvPr id="8" name="Picture 18">
          <a:hlinkClick xmlns:r="http://schemas.openxmlformats.org/officeDocument/2006/relationships" r:id="rId5"/>
          <a:extLst>
            <a:ext uri="{FF2B5EF4-FFF2-40B4-BE49-F238E27FC236}">
              <a16:creationId xmlns:a16="http://schemas.microsoft.com/office/drawing/2014/main" id="{9CFAFDDF-AE28-400C-9922-47CBB6331C02}"/>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2095500" y="38100"/>
          <a:ext cx="0" cy="271636"/>
        </a:xfrm>
        <a:prstGeom prst="rect">
          <a:avLst/>
        </a:prstGeom>
      </xdr:spPr>
    </xdr:pic>
    <xdr:clientData/>
  </xdr:twoCellAnchor>
  <xdr:twoCellAnchor editAs="oneCell">
    <xdr:from>
      <xdr:col>4</xdr:col>
      <xdr:colOff>628650</xdr:colOff>
      <xdr:row>0</xdr:row>
      <xdr:rowOff>38100</xdr:rowOff>
    </xdr:from>
    <xdr:to>
      <xdr:col>4</xdr:col>
      <xdr:colOff>628650</xdr:colOff>
      <xdr:row>1</xdr:row>
      <xdr:rowOff>130666</xdr:rowOff>
    </xdr:to>
    <xdr:pic>
      <xdr:nvPicPr>
        <xdr:cNvPr id="9" name="Picture 19">
          <a:hlinkClick xmlns:r="http://schemas.openxmlformats.org/officeDocument/2006/relationships" r:id="rId6"/>
          <a:extLst>
            <a:ext uri="{FF2B5EF4-FFF2-40B4-BE49-F238E27FC236}">
              <a16:creationId xmlns:a16="http://schemas.microsoft.com/office/drawing/2014/main" id="{6E366C33-1F99-44A6-AEF7-4E6B1BB31B22}"/>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2686050" y="38100"/>
          <a:ext cx="0" cy="271636"/>
        </a:xfrm>
        <a:prstGeom prst="rect">
          <a:avLst/>
        </a:prstGeom>
      </xdr:spPr>
    </xdr:pic>
    <xdr:clientData/>
  </xdr:twoCellAnchor>
  <xdr:twoCellAnchor editAs="oneCell">
    <xdr:from>
      <xdr:col>3</xdr:col>
      <xdr:colOff>0</xdr:colOff>
      <xdr:row>0</xdr:row>
      <xdr:rowOff>38100</xdr:rowOff>
    </xdr:from>
    <xdr:to>
      <xdr:col>3</xdr:col>
      <xdr:colOff>0</xdr:colOff>
      <xdr:row>1</xdr:row>
      <xdr:rowOff>134550</xdr:rowOff>
    </xdr:to>
    <xdr:pic>
      <xdr:nvPicPr>
        <xdr:cNvPr id="10" name="Picture 33">
          <a:hlinkClick xmlns:r="http://schemas.openxmlformats.org/officeDocument/2006/relationships" r:id="rId7"/>
          <a:extLst>
            <a:ext uri="{FF2B5EF4-FFF2-40B4-BE49-F238E27FC236}">
              <a16:creationId xmlns:a16="http://schemas.microsoft.com/office/drawing/2014/main" id="{4376E91F-EB71-4F70-8F7A-045DE2858D9A}"/>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1885950" y="38100"/>
          <a:ext cx="0" cy="260280"/>
        </a:xfrm>
        <a:prstGeom prst="rect">
          <a:avLst/>
        </a:prstGeom>
      </xdr:spPr>
    </xdr:pic>
    <xdr:clientData/>
  </xdr:twoCellAnchor>
  <xdr:twoCellAnchor editAs="oneCell">
    <xdr:from>
      <xdr:col>3</xdr:col>
      <xdr:colOff>0</xdr:colOff>
      <xdr:row>0</xdr:row>
      <xdr:rowOff>36756</xdr:rowOff>
    </xdr:from>
    <xdr:to>
      <xdr:col>3</xdr:col>
      <xdr:colOff>0</xdr:colOff>
      <xdr:row>1</xdr:row>
      <xdr:rowOff>136381</xdr:rowOff>
    </xdr:to>
    <xdr:pic>
      <xdr:nvPicPr>
        <xdr:cNvPr id="11" name="Picture 34">
          <a:hlinkClick xmlns:r="http://schemas.openxmlformats.org/officeDocument/2006/relationships" r:id="rId5"/>
          <a:extLst>
            <a:ext uri="{FF2B5EF4-FFF2-40B4-BE49-F238E27FC236}">
              <a16:creationId xmlns:a16="http://schemas.microsoft.com/office/drawing/2014/main" id="{1CDF7E29-5E7B-4A4B-8E59-D4796274C691}"/>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1885950" y="36756"/>
          <a:ext cx="0" cy="263455"/>
        </a:xfrm>
        <a:prstGeom prst="rect">
          <a:avLst/>
        </a:prstGeom>
      </xdr:spPr>
    </xdr:pic>
    <xdr:clientData/>
  </xdr:twoCellAnchor>
  <xdr:oneCellAnchor>
    <xdr:from>
      <xdr:col>6</xdr:col>
      <xdr:colOff>38100</xdr:colOff>
      <xdr:row>0</xdr:row>
      <xdr:rowOff>44449</xdr:rowOff>
    </xdr:from>
    <xdr:ext cx="0" cy="307695"/>
    <xdr:pic>
      <xdr:nvPicPr>
        <xdr:cNvPr id="12" name="Picture 23">
          <a:hlinkClick xmlns:r="http://schemas.openxmlformats.org/officeDocument/2006/relationships" r:id="rId2"/>
          <a:extLst>
            <a:ext uri="{FF2B5EF4-FFF2-40B4-BE49-F238E27FC236}">
              <a16:creationId xmlns:a16="http://schemas.microsoft.com/office/drawing/2014/main" id="{742E372B-FC1E-41F5-9E30-54067B9AE641}"/>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3571875" y="44449"/>
          <a:ext cx="0" cy="307695"/>
        </a:xfrm>
        <a:prstGeom prst="rect">
          <a:avLst/>
        </a:prstGeom>
      </xdr:spPr>
    </xdr:pic>
    <xdr:clientData/>
  </xdr:oneCellAnchor>
  <xdr:oneCellAnchor>
    <xdr:from>
      <xdr:col>6</xdr:col>
      <xdr:colOff>628650</xdr:colOff>
      <xdr:row>0</xdr:row>
      <xdr:rowOff>45856</xdr:rowOff>
    </xdr:from>
    <xdr:ext cx="0" cy="307695"/>
    <xdr:pic>
      <xdr:nvPicPr>
        <xdr:cNvPr id="13" name="Picture 25">
          <a:hlinkClick xmlns:r="http://schemas.openxmlformats.org/officeDocument/2006/relationships" r:id="rId4"/>
          <a:extLst>
            <a:ext uri="{FF2B5EF4-FFF2-40B4-BE49-F238E27FC236}">
              <a16:creationId xmlns:a16="http://schemas.microsoft.com/office/drawing/2014/main" id="{FD964350-F252-4DE2-8D85-4E7F5144E83D}"/>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4162425" y="45856"/>
          <a:ext cx="0" cy="307695"/>
        </a:xfrm>
        <a:prstGeom prst="rect">
          <a:avLst/>
        </a:prstGeom>
      </xdr:spPr>
    </xdr:pic>
    <xdr:clientData/>
  </xdr:oneCellAnchor>
  <xdr:oneCellAnchor>
    <xdr:from>
      <xdr:col>6</xdr:col>
      <xdr:colOff>38100</xdr:colOff>
      <xdr:row>0</xdr:row>
      <xdr:rowOff>38100</xdr:rowOff>
    </xdr:from>
    <xdr:ext cx="0" cy="271636"/>
    <xdr:pic>
      <xdr:nvPicPr>
        <xdr:cNvPr id="14" name="Picture 18">
          <a:hlinkClick xmlns:r="http://schemas.openxmlformats.org/officeDocument/2006/relationships" r:id="rId5"/>
          <a:extLst>
            <a:ext uri="{FF2B5EF4-FFF2-40B4-BE49-F238E27FC236}">
              <a16:creationId xmlns:a16="http://schemas.microsoft.com/office/drawing/2014/main" id="{EEDE137D-7EDF-4467-8238-91971A3F550D}"/>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3571875" y="38100"/>
          <a:ext cx="0" cy="271636"/>
        </a:xfrm>
        <a:prstGeom prst="rect">
          <a:avLst/>
        </a:prstGeom>
      </xdr:spPr>
    </xdr:pic>
    <xdr:clientData/>
  </xdr:oneCellAnchor>
  <xdr:oneCellAnchor>
    <xdr:from>
      <xdr:col>6</xdr:col>
      <xdr:colOff>628650</xdr:colOff>
      <xdr:row>0</xdr:row>
      <xdr:rowOff>38100</xdr:rowOff>
    </xdr:from>
    <xdr:ext cx="0" cy="271636"/>
    <xdr:pic>
      <xdr:nvPicPr>
        <xdr:cNvPr id="15" name="Picture 19">
          <a:hlinkClick xmlns:r="http://schemas.openxmlformats.org/officeDocument/2006/relationships" r:id="rId6"/>
          <a:extLst>
            <a:ext uri="{FF2B5EF4-FFF2-40B4-BE49-F238E27FC236}">
              <a16:creationId xmlns:a16="http://schemas.microsoft.com/office/drawing/2014/main" id="{3C1FC733-894D-41F1-954F-197FD3758EF1}"/>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4162425" y="38100"/>
          <a:ext cx="0" cy="271636"/>
        </a:xfrm>
        <a:prstGeom prst="rect">
          <a:avLst/>
        </a:prstGeom>
      </xdr:spPr>
    </xdr:pic>
    <xdr:clientData/>
  </xdr:oneCellAnchor>
  <xdr:oneCellAnchor>
    <xdr:from>
      <xdr:col>7</xdr:col>
      <xdr:colOff>38100</xdr:colOff>
      <xdr:row>0</xdr:row>
      <xdr:rowOff>44449</xdr:rowOff>
    </xdr:from>
    <xdr:ext cx="0" cy="307695"/>
    <xdr:pic>
      <xdr:nvPicPr>
        <xdr:cNvPr id="16" name="Picture 23">
          <a:hlinkClick xmlns:r="http://schemas.openxmlformats.org/officeDocument/2006/relationships" r:id="rId2"/>
          <a:extLst>
            <a:ext uri="{FF2B5EF4-FFF2-40B4-BE49-F238E27FC236}">
              <a16:creationId xmlns:a16="http://schemas.microsoft.com/office/drawing/2014/main" id="{C4E1A336-E331-41DE-958D-A97BF0C80058}"/>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5229225" y="44449"/>
          <a:ext cx="0" cy="307695"/>
        </a:xfrm>
        <a:prstGeom prst="rect">
          <a:avLst/>
        </a:prstGeom>
      </xdr:spPr>
    </xdr:pic>
    <xdr:clientData/>
  </xdr:oneCellAnchor>
  <xdr:oneCellAnchor>
    <xdr:from>
      <xdr:col>7</xdr:col>
      <xdr:colOff>628650</xdr:colOff>
      <xdr:row>0</xdr:row>
      <xdr:rowOff>45856</xdr:rowOff>
    </xdr:from>
    <xdr:ext cx="0" cy="307695"/>
    <xdr:pic>
      <xdr:nvPicPr>
        <xdr:cNvPr id="17" name="Picture 25">
          <a:hlinkClick xmlns:r="http://schemas.openxmlformats.org/officeDocument/2006/relationships" r:id="rId4"/>
          <a:extLst>
            <a:ext uri="{FF2B5EF4-FFF2-40B4-BE49-F238E27FC236}">
              <a16:creationId xmlns:a16="http://schemas.microsoft.com/office/drawing/2014/main" id="{4A68A6D2-1C30-45EB-9D21-23D6F01969CF}"/>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5362575" y="45856"/>
          <a:ext cx="0" cy="307695"/>
        </a:xfrm>
        <a:prstGeom prst="rect">
          <a:avLst/>
        </a:prstGeom>
      </xdr:spPr>
    </xdr:pic>
    <xdr:clientData/>
  </xdr:oneCellAnchor>
  <xdr:oneCellAnchor>
    <xdr:from>
      <xdr:col>7</xdr:col>
      <xdr:colOff>38100</xdr:colOff>
      <xdr:row>0</xdr:row>
      <xdr:rowOff>38100</xdr:rowOff>
    </xdr:from>
    <xdr:ext cx="0" cy="271636"/>
    <xdr:pic>
      <xdr:nvPicPr>
        <xdr:cNvPr id="18" name="Picture 18">
          <a:hlinkClick xmlns:r="http://schemas.openxmlformats.org/officeDocument/2006/relationships" r:id="rId5"/>
          <a:extLst>
            <a:ext uri="{FF2B5EF4-FFF2-40B4-BE49-F238E27FC236}">
              <a16:creationId xmlns:a16="http://schemas.microsoft.com/office/drawing/2014/main" id="{7A7110D6-5997-47CB-AC5E-BC3458260C2E}"/>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5229225" y="38100"/>
          <a:ext cx="0" cy="271636"/>
        </a:xfrm>
        <a:prstGeom prst="rect">
          <a:avLst/>
        </a:prstGeom>
      </xdr:spPr>
    </xdr:pic>
    <xdr:clientData/>
  </xdr:oneCellAnchor>
  <xdr:oneCellAnchor>
    <xdr:from>
      <xdr:col>7</xdr:col>
      <xdr:colOff>628650</xdr:colOff>
      <xdr:row>0</xdr:row>
      <xdr:rowOff>38100</xdr:rowOff>
    </xdr:from>
    <xdr:ext cx="0" cy="271636"/>
    <xdr:pic>
      <xdr:nvPicPr>
        <xdr:cNvPr id="19" name="Picture 19">
          <a:hlinkClick xmlns:r="http://schemas.openxmlformats.org/officeDocument/2006/relationships" r:id="rId6"/>
          <a:extLst>
            <a:ext uri="{FF2B5EF4-FFF2-40B4-BE49-F238E27FC236}">
              <a16:creationId xmlns:a16="http://schemas.microsoft.com/office/drawing/2014/main" id="{CC10606D-E09F-4121-BBFE-6A361DB8CBBF}"/>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5362575" y="38100"/>
          <a:ext cx="0" cy="271636"/>
        </a:xfrm>
        <a:prstGeom prst="rect">
          <a:avLst/>
        </a:prstGeom>
      </xdr:spPr>
    </xdr:pic>
    <xdr:clientData/>
  </xdr:oneCellAnchor>
  <xdr:oneCellAnchor>
    <xdr:from>
      <xdr:col>8</xdr:col>
      <xdr:colOff>38100</xdr:colOff>
      <xdr:row>0</xdr:row>
      <xdr:rowOff>44449</xdr:rowOff>
    </xdr:from>
    <xdr:ext cx="0" cy="307695"/>
    <xdr:pic>
      <xdr:nvPicPr>
        <xdr:cNvPr id="20" name="Picture 23">
          <a:hlinkClick xmlns:r="http://schemas.openxmlformats.org/officeDocument/2006/relationships" r:id="rId2"/>
          <a:extLst>
            <a:ext uri="{FF2B5EF4-FFF2-40B4-BE49-F238E27FC236}">
              <a16:creationId xmlns:a16="http://schemas.microsoft.com/office/drawing/2014/main" id="{D7D55CBF-4FE2-4832-8F4A-0AFBFCD025FA}"/>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5400675" y="44449"/>
          <a:ext cx="0" cy="307695"/>
        </a:xfrm>
        <a:prstGeom prst="rect">
          <a:avLst/>
        </a:prstGeom>
      </xdr:spPr>
    </xdr:pic>
    <xdr:clientData/>
  </xdr:oneCellAnchor>
  <xdr:oneCellAnchor>
    <xdr:from>
      <xdr:col>8</xdr:col>
      <xdr:colOff>628650</xdr:colOff>
      <xdr:row>0</xdr:row>
      <xdr:rowOff>45856</xdr:rowOff>
    </xdr:from>
    <xdr:ext cx="0" cy="307695"/>
    <xdr:pic>
      <xdr:nvPicPr>
        <xdr:cNvPr id="21" name="Picture 25">
          <a:hlinkClick xmlns:r="http://schemas.openxmlformats.org/officeDocument/2006/relationships" r:id="rId4"/>
          <a:extLst>
            <a:ext uri="{FF2B5EF4-FFF2-40B4-BE49-F238E27FC236}">
              <a16:creationId xmlns:a16="http://schemas.microsoft.com/office/drawing/2014/main" id="{637AA53C-E42D-4403-A72A-100E71538EB8}"/>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5991225" y="45856"/>
          <a:ext cx="0" cy="307695"/>
        </a:xfrm>
        <a:prstGeom prst="rect">
          <a:avLst/>
        </a:prstGeom>
      </xdr:spPr>
    </xdr:pic>
    <xdr:clientData/>
  </xdr:oneCellAnchor>
  <xdr:oneCellAnchor>
    <xdr:from>
      <xdr:col>8</xdr:col>
      <xdr:colOff>38100</xdr:colOff>
      <xdr:row>0</xdr:row>
      <xdr:rowOff>38100</xdr:rowOff>
    </xdr:from>
    <xdr:ext cx="0" cy="271636"/>
    <xdr:pic>
      <xdr:nvPicPr>
        <xdr:cNvPr id="22" name="Picture 18">
          <a:hlinkClick xmlns:r="http://schemas.openxmlformats.org/officeDocument/2006/relationships" r:id="rId5"/>
          <a:extLst>
            <a:ext uri="{FF2B5EF4-FFF2-40B4-BE49-F238E27FC236}">
              <a16:creationId xmlns:a16="http://schemas.microsoft.com/office/drawing/2014/main" id="{34BD0493-1A2D-40FB-839A-7C3D15F4E118}"/>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5400675" y="38100"/>
          <a:ext cx="0" cy="271636"/>
        </a:xfrm>
        <a:prstGeom prst="rect">
          <a:avLst/>
        </a:prstGeom>
      </xdr:spPr>
    </xdr:pic>
    <xdr:clientData/>
  </xdr:oneCellAnchor>
  <xdr:oneCellAnchor>
    <xdr:from>
      <xdr:col>8</xdr:col>
      <xdr:colOff>628650</xdr:colOff>
      <xdr:row>0</xdr:row>
      <xdr:rowOff>38100</xdr:rowOff>
    </xdr:from>
    <xdr:ext cx="0" cy="271636"/>
    <xdr:pic>
      <xdr:nvPicPr>
        <xdr:cNvPr id="23" name="Picture 19">
          <a:hlinkClick xmlns:r="http://schemas.openxmlformats.org/officeDocument/2006/relationships" r:id="rId6"/>
          <a:extLst>
            <a:ext uri="{FF2B5EF4-FFF2-40B4-BE49-F238E27FC236}">
              <a16:creationId xmlns:a16="http://schemas.microsoft.com/office/drawing/2014/main" id="{03396C56-FA46-4B06-A7F5-0BEBE1C619BC}"/>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5991225" y="38100"/>
          <a:ext cx="0" cy="271636"/>
        </a:xfrm>
        <a:prstGeom prst="rect">
          <a:avLst/>
        </a:prstGeom>
      </xdr:spPr>
    </xdr:pic>
    <xdr:clientData/>
  </xdr:oneCellAnchor>
  <xdr:oneCellAnchor>
    <xdr:from>
      <xdr:col>9</xdr:col>
      <xdr:colOff>38100</xdr:colOff>
      <xdr:row>0</xdr:row>
      <xdr:rowOff>44449</xdr:rowOff>
    </xdr:from>
    <xdr:ext cx="0" cy="307695"/>
    <xdr:pic>
      <xdr:nvPicPr>
        <xdr:cNvPr id="24" name="Picture 23">
          <a:hlinkClick xmlns:r="http://schemas.openxmlformats.org/officeDocument/2006/relationships" r:id="rId2"/>
          <a:extLst>
            <a:ext uri="{FF2B5EF4-FFF2-40B4-BE49-F238E27FC236}">
              <a16:creationId xmlns:a16="http://schemas.microsoft.com/office/drawing/2014/main" id="{1019974C-515B-4CA1-B16F-1BF10230CA75}"/>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7105650" y="44449"/>
          <a:ext cx="0" cy="307695"/>
        </a:xfrm>
        <a:prstGeom prst="rect">
          <a:avLst/>
        </a:prstGeom>
      </xdr:spPr>
    </xdr:pic>
    <xdr:clientData/>
  </xdr:oneCellAnchor>
  <xdr:oneCellAnchor>
    <xdr:from>
      <xdr:col>9</xdr:col>
      <xdr:colOff>628650</xdr:colOff>
      <xdr:row>0</xdr:row>
      <xdr:rowOff>45856</xdr:rowOff>
    </xdr:from>
    <xdr:ext cx="0" cy="307695"/>
    <xdr:pic>
      <xdr:nvPicPr>
        <xdr:cNvPr id="25" name="Picture 25">
          <a:hlinkClick xmlns:r="http://schemas.openxmlformats.org/officeDocument/2006/relationships" r:id="rId4"/>
          <a:extLst>
            <a:ext uri="{FF2B5EF4-FFF2-40B4-BE49-F238E27FC236}">
              <a16:creationId xmlns:a16="http://schemas.microsoft.com/office/drawing/2014/main" id="{19BAD880-CF05-4A45-AA57-5E0333D83BA5}"/>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7239000" y="45856"/>
          <a:ext cx="0" cy="307695"/>
        </a:xfrm>
        <a:prstGeom prst="rect">
          <a:avLst/>
        </a:prstGeom>
      </xdr:spPr>
    </xdr:pic>
    <xdr:clientData/>
  </xdr:oneCellAnchor>
  <xdr:oneCellAnchor>
    <xdr:from>
      <xdr:col>9</xdr:col>
      <xdr:colOff>38100</xdr:colOff>
      <xdr:row>0</xdr:row>
      <xdr:rowOff>38100</xdr:rowOff>
    </xdr:from>
    <xdr:ext cx="0" cy="271636"/>
    <xdr:pic>
      <xdr:nvPicPr>
        <xdr:cNvPr id="26" name="Picture 18">
          <a:hlinkClick xmlns:r="http://schemas.openxmlformats.org/officeDocument/2006/relationships" r:id="rId5"/>
          <a:extLst>
            <a:ext uri="{FF2B5EF4-FFF2-40B4-BE49-F238E27FC236}">
              <a16:creationId xmlns:a16="http://schemas.microsoft.com/office/drawing/2014/main" id="{08540DE2-E22E-4804-BF02-9AB29EE45B96}"/>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7105650" y="38100"/>
          <a:ext cx="0" cy="271636"/>
        </a:xfrm>
        <a:prstGeom prst="rect">
          <a:avLst/>
        </a:prstGeom>
      </xdr:spPr>
    </xdr:pic>
    <xdr:clientData/>
  </xdr:oneCellAnchor>
  <xdr:oneCellAnchor>
    <xdr:from>
      <xdr:col>9</xdr:col>
      <xdr:colOff>628650</xdr:colOff>
      <xdr:row>0</xdr:row>
      <xdr:rowOff>38100</xdr:rowOff>
    </xdr:from>
    <xdr:ext cx="0" cy="271636"/>
    <xdr:pic>
      <xdr:nvPicPr>
        <xdr:cNvPr id="27" name="Picture 19">
          <a:hlinkClick xmlns:r="http://schemas.openxmlformats.org/officeDocument/2006/relationships" r:id="rId6"/>
          <a:extLst>
            <a:ext uri="{FF2B5EF4-FFF2-40B4-BE49-F238E27FC236}">
              <a16:creationId xmlns:a16="http://schemas.microsoft.com/office/drawing/2014/main" id="{BE5C5158-B7AB-4BAC-86C6-F820006BC3D1}"/>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7239000" y="38100"/>
          <a:ext cx="0" cy="271636"/>
        </a:xfrm>
        <a:prstGeom prst="rect">
          <a:avLst/>
        </a:prstGeom>
      </xdr:spPr>
    </xdr:pic>
    <xdr:clientData/>
  </xdr:oneCellAnchor>
  <xdr:oneCellAnchor>
    <xdr:from>
      <xdr:col>10</xdr:col>
      <xdr:colOff>38100</xdr:colOff>
      <xdr:row>0</xdr:row>
      <xdr:rowOff>44449</xdr:rowOff>
    </xdr:from>
    <xdr:ext cx="0" cy="307695"/>
    <xdr:pic>
      <xdr:nvPicPr>
        <xdr:cNvPr id="28" name="Picture 23">
          <a:hlinkClick xmlns:r="http://schemas.openxmlformats.org/officeDocument/2006/relationships" r:id="rId2"/>
          <a:extLst>
            <a:ext uri="{FF2B5EF4-FFF2-40B4-BE49-F238E27FC236}">
              <a16:creationId xmlns:a16="http://schemas.microsoft.com/office/drawing/2014/main" id="{30FCDAB1-F1DC-481A-9D0E-59D0B97C0C39}"/>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7277100" y="44449"/>
          <a:ext cx="0" cy="307695"/>
        </a:xfrm>
        <a:prstGeom prst="rect">
          <a:avLst/>
        </a:prstGeom>
      </xdr:spPr>
    </xdr:pic>
    <xdr:clientData/>
  </xdr:oneCellAnchor>
  <xdr:oneCellAnchor>
    <xdr:from>
      <xdr:col>10</xdr:col>
      <xdr:colOff>628650</xdr:colOff>
      <xdr:row>0</xdr:row>
      <xdr:rowOff>45856</xdr:rowOff>
    </xdr:from>
    <xdr:ext cx="0" cy="307695"/>
    <xdr:pic>
      <xdr:nvPicPr>
        <xdr:cNvPr id="29" name="Picture 25">
          <a:hlinkClick xmlns:r="http://schemas.openxmlformats.org/officeDocument/2006/relationships" r:id="rId4"/>
          <a:extLst>
            <a:ext uri="{FF2B5EF4-FFF2-40B4-BE49-F238E27FC236}">
              <a16:creationId xmlns:a16="http://schemas.microsoft.com/office/drawing/2014/main" id="{896EF6B3-D710-4CF5-94F8-98A561DC04FE}"/>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7867650" y="45856"/>
          <a:ext cx="0" cy="307695"/>
        </a:xfrm>
        <a:prstGeom prst="rect">
          <a:avLst/>
        </a:prstGeom>
      </xdr:spPr>
    </xdr:pic>
    <xdr:clientData/>
  </xdr:oneCellAnchor>
  <xdr:oneCellAnchor>
    <xdr:from>
      <xdr:col>10</xdr:col>
      <xdr:colOff>38100</xdr:colOff>
      <xdr:row>0</xdr:row>
      <xdr:rowOff>38100</xdr:rowOff>
    </xdr:from>
    <xdr:ext cx="0" cy="271636"/>
    <xdr:pic>
      <xdr:nvPicPr>
        <xdr:cNvPr id="30" name="Picture 18">
          <a:hlinkClick xmlns:r="http://schemas.openxmlformats.org/officeDocument/2006/relationships" r:id="rId5"/>
          <a:extLst>
            <a:ext uri="{FF2B5EF4-FFF2-40B4-BE49-F238E27FC236}">
              <a16:creationId xmlns:a16="http://schemas.microsoft.com/office/drawing/2014/main" id="{A66FCC58-CE42-4A04-9DA1-2EA4AADA59AD}"/>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7277100" y="38100"/>
          <a:ext cx="0" cy="271636"/>
        </a:xfrm>
        <a:prstGeom prst="rect">
          <a:avLst/>
        </a:prstGeom>
      </xdr:spPr>
    </xdr:pic>
    <xdr:clientData/>
  </xdr:oneCellAnchor>
  <xdr:oneCellAnchor>
    <xdr:from>
      <xdr:col>10</xdr:col>
      <xdr:colOff>628650</xdr:colOff>
      <xdr:row>0</xdr:row>
      <xdr:rowOff>38100</xdr:rowOff>
    </xdr:from>
    <xdr:ext cx="0" cy="271636"/>
    <xdr:pic>
      <xdr:nvPicPr>
        <xdr:cNvPr id="31" name="Picture 19">
          <a:hlinkClick xmlns:r="http://schemas.openxmlformats.org/officeDocument/2006/relationships" r:id="rId6"/>
          <a:extLst>
            <a:ext uri="{FF2B5EF4-FFF2-40B4-BE49-F238E27FC236}">
              <a16:creationId xmlns:a16="http://schemas.microsoft.com/office/drawing/2014/main" id="{7A5D4BBF-020F-4FD1-9084-F76ED38A7EB1}"/>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7867650" y="38100"/>
          <a:ext cx="0" cy="271636"/>
        </a:xfrm>
        <a:prstGeom prst="rect">
          <a:avLst/>
        </a:prstGeom>
      </xdr:spPr>
    </xdr:pic>
    <xdr:clientData/>
  </xdr:oneCellAnchor>
  <xdr:oneCellAnchor>
    <xdr:from>
      <xdr:col>11</xdr:col>
      <xdr:colOff>38100</xdr:colOff>
      <xdr:row>0</xdr:row>
      <xdr:rowOff>44449</xdr:rowOff>
    </xdr:from>
    <xdr:ext cx="0" cy="307695"/>
    <xdr:pic>
      <xdr:nvPicPr>
        <xdr:cNvPr id="32" name="Picture 23">
          <a:hlinkClick xmlns:r="http://schemas.openxmlformats.org/officeDocument/2006/relationships" r:id="rId2"/>
          <a:extLst>
            <a:ext uri="{FF2B5EF4-FFF2-40B4-BE49-F238E27FC236}">
              <a16:creationId xmlns:a16="http://schemas.microsoft.com/office/drawing/2014/main" id="{EDEE3E8A-BCBA-4CE5-B49B-298984E8D76E}"/>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8982075" y="44449"/>
          <a:ext cx="0" cy="307695"/>
        </a:xfrm>
        <a:prstGeom prst="rect">
          <a:avLst/>
        </a:prstGeom>
      </xdr:spPr>
    </xdr:pic>
    <xdr:clientData/>
  </xdr:oneCellAnchor>
  <xdr:oneCellAnchor>
    <xdr:from>
      <xdr:col>11</xdr:col>
      <xdr:colOff>38100</xdr:colOff>
      <xdr:row>0</xdr:row>
      <xdr:rowOff>38100</xdr:rowOff>
    </xdr:from>
    <xdr:ext cx="0" cy="271636"/>
    <xdr:pic>
      <xdr:nvPicPr>
        <xdr:cNvPr id="33" name="Picture 18">
          <a:hlinkClick xmlns:r="http://schemas.openxmlformats.org/officeDocument/2006/relationships" r:id="rId5"/>
          <a:extLst>
            <a:ext uri="{FF2B5EF4-FFF2-40B4-BE49-F238E27FC236}">
              <a16:creationId xmlns:a16="http://schemas.microsoft.com/office/drawing/2014/main" id="{4E6A5735-C4B1-473C-9E9C-7DD13CFA3089}"/>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8982075" y="38100"/>
          <a:ext cx="0" cy="271636"/>
        </a:xfrm>
        <a:prstGeom prst="rect">
          <a:avLst/>
        </a:prstGeom>
      </xdr:spPr>
    </xdr:pic>
    <xdr:clientData/>
  </xdr:oneCellAnchor>
  <xdr:oneCellAnchor>
    <xdr:from>
      <xdr:col>5</xdr:col>
      <xdr:colOff>38100</xdr:colOff>
      <xdr:row>0</xdr:row>
      <xdr:rowOff>44449</xdr:rowOff>
    </xdr:from>
    <xdr:ext cx="0" cy="307695"/>
    <xdr:pic>
      <xdr:nvPicPr>
        <xdr:cNvPr id="34" name="Picture 23">
          <a:hlinkClick xmlns:r="http://schemas.openxmlformats.org/officeDocument/2006/relationships" r:id="rId2"/>
          <a:extLst>
            <a:ext uri="{FF2B5EF4-FFF2-40B4-BE49-F238E27FC236}">
              <a16:creationId xmlns:a16="http://schemas.microsoft.com/office/drawing/2014/main" id="{64D58590-D5CD-4607-898E-77A724E93319}"/>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3400425" y="44449"/>
          <a:ext cx="0" cy="307695"/>
        </a:xfrm>
        <a:prstGeom prst="rect">
          <a:avLst/>
        </a:prstGeom>
      </xdr:spPr>
    </xdr:pic>
    <xdr:clientData/>
  </xdr:oneCellAnchor>
  <xdr:oneCellAnchor>
    <xdr:from>
      <xdr:col>5</xdr:col>
      <xdr:colOff>628650</xdr:colOff>
      <xdr:row>0</xdr:row>
      <xdr:rowOff>45856</xdr:rowOff>
    </xdr:from>
    <xdr:ext cx="0" cy="307695"/>
    <xdr:pic>
      <xdr:nvPicPr>
        <xdr:cNvPr id="35" name="Picture 25">
          <a:hlinkClick xmlns:r="http://schemas.openxmlformats.org/officeDocument/2006/relationships" r:id="rId4"/>
          <a:extLst>
            <a:ext uri="{FF2B5EF4-FFF2-40B4-BE49-F238E27FC236}">
              <a16:creationId xmlns:a16="http://schemas.microsoft.com/office/drawing/2014/main" id="{0D5CD8F0-417C-4B3F-AB06-63C65FB974D0}"/>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3533775" y="45856"/>
          <a:ext cx="0" cy="307695"/>
        </a:xfrm>
        <a:prstGeom prst="rect">
          <a:avLst/>
        </a:prstGeom>
      </xdr:spPr>
    </xdr:pic>
    <xdr:clientData/>
  </xdr:oneCellAnchor>
  <xdr:oneCellAnchor>
    <xdr:from>
      <xdr:col>5</xdr:col>
      <xdr:colOff>38100</xdr:colOff>
      <xdr:row>0</xdr:row>
      <xdr:rowOff>38100</xdr:rowOff>
    </xdr:from>
    <xdr:ext cx="0" cy="271636"/>
    <xdr:pic>
      <xdr:nvPicPr>
        <xdr:cNvPr id="36" name="Picture 18">
          <a:hlinkClick xmlns:r="http://schemas.openxmlformats.org/officeDocument/2006/relationships" r:id="rId5"/>
          <a:extLst>
            <a:ext uri="{FF2B5EF4-FFF2-40B4-BE49-F238E27FC236}">
              <a16:creationId xmlns:a16="http://schemas.microsoft.com/office/drawing/2014/main" id="{ED37160F-2374-43F1-86B7-877637363976}"/>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3400425" y="38100"/>
          <a:ext cx="0" cy="271636"/>
        </a:xfrm>
        <a:prstGeom prst="rect">
          <a:avLst/>
        </a:prstGeom>
      </xdr:spPr>
    </xdr:pic>
    <xdr:clientData/>
  </xdr:oneCellAnchor>
  <xdr:oneCellAnchor>
    <xdr:from>
      <xdr:col>5</xdr:col>
      <xdr:colOff>628650</xdr:colOff>
      <xdr:row>0</xdr:row>
      <xdr:rowOff>38100</xdr:rowOff>
    </xdr:from>
    <xdr:ext cx="0" cy="271636"/>
    <xdr:pic>
      <xdr:nvPicPr>
        <xdr:cNvPr id="37" name="Picture 19">
          <a:hlinkClick xmlns:r="http://schemas.openxmlformats.org/officeDocument/2006/relationships" r:id="rId6"/>
          <a:extLst>
            <a:ext uri="{FF2B5EF4-FFF2-40B4-BE49-F238E27FC236}">
              <a16:creationId xmlns:a16="http://schemas.microsoft.com/office/drawing/2014/main" id="{BDFD64E0-7EEB-4940-8407-6311A382DC77}"/>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3533775" y="38100"/>
          <a:ext cx="0" cy="271636"/>
        </a:xfrm>
        <a:prstGeom prst="rect">
          <a:avLst/>
        </a:prstGeom>
      </xdr:spPr>
    </xdr:pic>
    <xdr:clientData/>
  </xdr:oneCellAnchor>
  <xdr:twoCellAnchor>
    <xdr:from>
      <xdr:col>1</xdr:col>
      <xdr:colOff>238125</xdr:colOff>
      <xdr:row>0</xdr:row>
      <xdr:rowOff>57150</xdr:rowOff>
    </xdr:from>
    <xdr:to>
      <xdr:col>1</xdr:col>
      <xdr:colOff>952500</xdr:colOff>
      <xdr:row>1</xdr:row>
      <xdr:rowOff>133350</xdr:rowOff>
    </xdr:to>
    <xdr:sp macro="" textlink="">
      <xdr:nvSpPr>
        <xdr:cNvPr id="43" name="Retângulo: Cantos Arredondados 42">
          <a:hlinkClick xmlns:r="http://schemas.openxmlformats.org/officeDocument/2006/relationships" r:id="rId8"/>
          <a:extLst>
            <a:ext uri="{FF2B5EF4-FFF2-40B4-BE49-F238E27FC236}">
              <a16:creationId xmlns:a16="http://schemas.microsoft.com/office/drawing/2014/main" id="{826E20D5-8E12-4672-BE6D-26AD1F3AD3F4}"/>
            </a:ext>
          </a:extLst>
        </xdr:cNvPr>
        <xdr:cNvSpPr/>
      </xdr:nvSpPr>
      <xdr:spPr>
        <a:xfrm>
          <a:off x="457200" y="57150"/>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1104900</xdr:colOff>
      <xdr:row>0</xdr:row>
      <xdr:rowOff>57150</xdr:rowOff>
    </xdr:from>
    <xdr:to>
      <xdr:col>2</xdr:col>
      <xdr:colOff>514350</xdr:colOff>
      <xdr:row>1</xdr:row>
      <xdr:rowOff>133350</xdr:rowOff>
    </xdr:to>
    <xdr:sp macro="" textlink="">
      <xdr:nvSpPr>
        <xdr:cNvPr id="44" name="Retângulo: Cantos Arredondados 43">
          <a:hlinkClick xmlns:r="http://schemas.openxmlformats.org/officeDocument/2006/relationships" r:id="rId9"/>
          <a:extLst>
            <a:ext uri="{FF2B5EF4-FFF2-40B4-BE49-F238E27FC236}">
              <a16:creationId xmlns:a16="http://schemas.microsoft.com/office/drawing/2014/main" id="{06FE2DBA-D775-4569-A08F-A437265E6AED}"/>
            </a:ext>
          </a:extLst>
        </xdr:cNvPr>
        <xdr:cNvSpPr/>
      </xdr:nvSpPr>
      <xdr:spPr>
        <a:xfrm>
          <a:off x="1323975"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2</xdr:col>
      <xdr:colOff>552450</xdr:colOff>
      <xdr:row>0</xdr:row>
      <xdr:rowOff>57150</xdr:rowOff>
    </xdr:from>
    <xdr:to>
      <xdr:col>2</xdr:col>
      <xdr:colOff>1838325</xdr:colOff>
      <xdr:row>1</xdr:row>
      <xdr:rowOff>133350</xdr:rowOff>
    </xdr:to>
    <xdr:sp macro="" textlink="">
      <xdr:nvSpPr>
        <xdr:cNvPr id="45" name="Retângulo: Cantos Arredondados 44">
          <a:hlinkClick xmlns:r="http://schemas.openxmlformats.org/officeDocument/2006/relationships" r:id="rId5"/>
          <a:extLst>
            <a:ext uri="{FF2B5EF4-FFF2-40B4-BE49-F238E27FC236}">
              <a16:creationId xmlns:a16="http://schemas.microsoft.com/office/drawing/2014/main" id="{BDD9A1EA-EE6F-4CA1-A1F1-1F826CA94178}"/>
            </a:ext>
          </a:extLst>
        </xdr:cNvPr>
        <xdr:cNvSpPr/>
      </xdr:nvSpPr>
      <xdr:spPr>
        <a:xfrm>
          <a:off x="2647950"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2</xdr:col>
      <xdr:colOff>1866900</xdr:colOff>
      <xdr:row>0</xdr:row>
      <xdr:rowOff>57150</xdr:rowOff>
    </xdr:from>
    <xdr:to>
      <xdr:col>2</xdr:col>
      <xdr:colOff>3228975</xdr:colOff>
      <xdr:row>1</xdr:row>
      <xdr:rowOff>133350</xdr:rowOff>
    </xdr:to>
    <xdr:sp macro="" textlink="">
      <xdr:nvSpPr>
        <xdr:cNvPr id="46" name="Retângulo: Cantos Arredondados 45">
          <a:hlinkClick xmlns:r="http://schemas.openxmlformats.org/officeDocument/2006/relationships" r:id="rId10"/>
          <a:extLst>
            <a:ext uri="{FF2B5EF4-FFF2-40B4-BE49-F238E27FC236}">
              <a16:creationId xmlns:a16="http://schemas.microsoft.com/office/drawing/2014/main" id="{1B0635DD-7F8E-4F70-8474-E9FED24431A8}"/>
            </a:ext>
          </a:extLst>
        </xdr:cNvPr>
        <xdr:cNvSpPr/>
      </xdr:nvSpPr>
      <xdr:spPr>
        <a:xfrm>
          <a:off x="3962400" y="57150"/>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2</xdr:col>
      <xdr:colOff>3276600</xdr:colOff>
      <xdr:row>0</xdr:row>
      <xdr:rowOff>47625</xdr:rowOff>
    </xdr:from>
    <xdr:to>
      <xdr:col>3</xdr:col>
      <xdr:colOff>990600</xdr:colOff>
      <xdr:row>1</xdr:row>
      <xdr:rowOff>123825</xdr:rowOff>
    </xdr:to>
    <xdr:sp macro="" textlink="">
      <xdr:nvSpPr>
        <xdr:cNvPr id="47" name="Retângulo: Cantos Arredondados 46">
          <a:hlinkClick xmlns:r="http://schemas.openxmlformats.org/officeDocument/2006/relationships" r:id="rId11"/>
          <a:extLst>
            <a:ext uri="{FF2B5EF4-FFF2-40B4-BE49-F238E27FC236}">
              <a16:creationId xmlns:a16="http://schemas.microsoft.com/office/drawing/2014/main" id="{07411923-CAAE-445E-A6F1-8848613635C2}"/>
            </a:ext>
          </a:extLst>
        </xdr:cNvPr>
        <xdr:cNvSpPr/>
      </xdr:nvSpPr>
      <xdr:spPr>
        <a:xfrm>
          <a:off x="5372100" y="47625"/>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3</xdr:col>
      <xdr:colOff>1028700</xdr:colOff>
      <xdr:row>0</xdr:row>
      <xdr:rowOff>47625</xdr:rowOff>
    </xdr:from>
    <xdr:to>
      <xdr:col>3</xdr:col>
      <xdr:colOff>2162175</xdr:colOff>
      <xdr:row>1</xdr:row>
      <xdr:rowOff>123825</xdr:rowOff>
    </xdr:to>
    <xdr:sp macro="" textlink="">
      <xdr:nvSpPr>
        <xdr:cNvPr id="48" name="Retângulo: Cantos Arredondados 47">
          <a:hlinkClick xmlns:r="http://schemas.openxmlformats.org/officeDocument/2006/relationships" r:id="rId12"/>
          <a:extLst>
            <a:ext uri="{FF2B5EF4-FFF2-40B4-BE49-F238E27FC236}">
              <a16:creationId xmlns:a16="http://schemas.microsoft.com/office/drawing/2014/main" id="{3684DA8A-7956-4053-8FCD-2F830A8311B5}"/>
            </a:ext>
          </a:extLst>
        </xdr:cNvPr>
        <xdr:cNvSpPr/>
      </xdr:nvSpPr>
      <xdr:spPr>
        <a:xfrm>
          <a:off x="6772275" y="47625"/>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3</xdr:col>
      <xdr:colOff>2190750</xdr:colOff>
      <xdr:row>0</xdr:row>
      <xdr:rowOff>47625</xdr:rowOff>
    </xdr:from>
    <xdr:to>
      <xdr:col>3</xdr:col>
      <xdr:colOff>3371850</xdr:colOff>
      <xdr:row>1</xdr:row>
      <xdr:rowOff>123825</xdr:rowOff>
    </xdr:to>
    <xdr:sp macro="" textlink="">
      <xdr:nvSpPr>
        <xdr:cNvPr id="49" name="Retângulo: Cantos Arredondados 48">
          <a:hlinkClick xmlns:r="http://schemas.openxmlformats.org/officeDocument/2006/relationships" r:id="rId13"/>
          <a:extLst>
            <a:ext uri="{FF2B5EF4-FFF2-40B4-BE49-F238E27FC236}">
              <a16:creationId xmlns:a16="http://schemas.microsoft.com/office/drawing/2014/main" id="{EABCC7C5-2589-45AB-A50C-B82872E2EC81}"/>
            </a:ext>
          </a:extLst>
        </xdr:cNvPr>
        <xdr:cNvSpPr/>
      </xdr:nvSpPr>
      <xdr:spPr>
        <a:xfrm>
          <a:off x="7934325" y="47625"/>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5</xdr:col>
      <xdr:colOff>47625</xdr:colOff>
      <xdr:row>2</xdr:row>
      <xdr:rowOff>33337</xdr:rowOff>
    </xdr:from>
    <xdr:to>
      <xdr:col>5</xdr:col>
      <xdr:colOff>352425</xdr:colOff>
      <xdr:row>3</xdr:row>
      <xdr:rowOff>147637</xdr:rowOff>
    </xdr:to>
    <xdr:sp macro="" textlink="">
      <xdr:nvSpPr>
        <xdr:cNvPr id="50" name="Seta: para a Direita 49">
          <a:hlinkClick xmlns:r="http://schemas.openxmlformats.org/officeDocument/2006/relationships" r:id="rId11"/>
          <a:extLst>
            <a:ext uri="{FF2B5EF4-FFF2-40B4-BE49-F238E27FC236}">
              <a16:creationId xmlns:a16="http://schemas.microsoft.com/office/drawing/2014/main" id="{C2A2C5EB-BE2D-4836-B258-DEE5F5A560EF}"/>
            </a:ext>
          </a:extLst>
        </xdr:cNvPr>
        <xdr:cNvSpPr/>
      </xdr:nvSpPr>
      <xdr:spPr>
        <a:xfrm>
          <a:off x="12858750" y="376237"/>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2009775</xdr:colOff>
      <xdr:row>2</xdr:row>
      <xdr:rowOff>33336</xdr:rowOff>
    </xdr:from>
    <xdr:to>
      <xdr:col>4</xdr:col>
      <xdr:colOff>2305050</xdr:colOff>
      <xdr:row>3</xdr:row>
      <xdr:rowOff>147637</xdr:rowOff>
    </xdr:to>
    <xdr:sp macro="" textlink="">
      <xdr:nvSpPr>
        <xdr:cNvPr id="51" name="Seta: para a Esquerda 50">
          <a:hlinkClick xmlns:r="http://schemas.openxmlformats.org/officeDocument/2006/relationships" r:id="rId10"/>
          <a:extLst>
            <a:ext uri="{FF2B5EF4-FFF2-40B4-BE49-F238E27FC236}">
              <a16:creationId xmlns:a16="http://schemas.microsoft.com/office/drawing/2014/main" id="{FB89CB7E-D9F3-4A4F-BD59-61F14DFC7F41}"/>
            </a:ext>
          </a:extLst>
        </xdr:cNvPr>
        <xdr:cNvSpPr/>
      </xdr:nvSpPr>
      <xdr:spPr>
        <a:xfrm>
          <a:off x="12458700" y="376236"/>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219075</xdr:colOff>
      <xdr:row>2</xdr:row>
      <xdr:rowOff>0</xdr:rowOff>
    </xdr:from>
    <xdr:to>
      <xdr:col>2</xdr:col>
      <xdr:colOff>325755</xdr:colOff>
      <xdr:row>6</xdr:row>
      <xdr:rowOff>59354</xdr:rowOff>
    </xdr:to>
    <xdr:pic>
      <xdr:nvPicPr>
        <xdr:cNvPr id="5" name="Imagem 4" descr="Nexa - Votorantim - Relatório Anual 2021">
          <a:extLst>
            <a:ext uri="{FF2B5EF4-FFF2-40B4-BE49-F238E27FC236}">
              <a16:creationId xmlns:a16="http://schemas.microsoft.com/office/drawing/2014/main" id="{2A35267D-32AA-4D6D-83C0-7ABDC4FEDA7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342900"/>
          <a:ext cx="2733675" cy="804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0</xdr:row>
      <xdr:rowOff>38100</xdr:rowOff>
    </xdr:from>
    <xdr:to>
      <xdr:col>2</xdr:col>
      <xdr:colOff>0</xdr:colOff>
      <xdr:row>1</xdr:row>
      <xdr:rowOff>130740</xdr:rowOff>
    </xdr:to>
    <xdr:pic>
      <xdr:nvPicPr>
        <xdr:cNvPr id="6" name="Picture 33">
          <a:hlinkClick xmlns:r="http://schemas.openxmlformats.org/officeDocument/2006/relationships" r:id="rId2"/>
          <a:extLst>
            <a:ext uri="{FF2B5EF4-FFF2-40B4-BE49-F238E27FC236}">
              <a16:creationId xmlns:a16="http://schemas.microsoft.com/office/drawing/2014/main" id="{CEF181B0-B465-4C94-90BA-EBCC37244FA8}"/>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1819275" y="38100"/>
          <a:ext cx="0" cy="260280"/>
        </a:xfrm>
        <a:prstGeom prst="rect">
          <a:avLst/>
        </a:prstGeom>
      </xdr:spPr>
    </xdr:pic>
    <xdr:clientData/>
  </xdr:twoCellAnchor>
  <xdr:twoCellAnchor editAs="oneCell">
    <xdr:from>
      <xdr:col>2</xdr:col>
      <xdr:colOff>0</xdr:colOff>
      <xdr:row>0</xdr:row>
      <xdr:rowOff>36756</xdr:rowOff>
    </xdr:from>
    <xdr:to>
      <xdr:col>2</xdr:col>
      <xdr:colOff>0</xdr:colOff>
      <xdr:row>1</xdr:row>
      <xdr:rowOff>132571</xdr:rowOff>
    </xdr:to>
    <xdr:pic>
      <xdr:nvPicPr>
        <xdr:cNvPr id="7" name="Picture 34">
          <a:hlinkClick xmlns:r="http://schemas.openxmlformats.org/officeDocument/2006/relationships" r:id="rId4"/>
          <a:extLst>
            <a:ext uri="{FF2B5EF4-FFF2-40B4-BE49-F238E27FC236}">
              <a16:creationId xmlns:a16="http://schemas.microsoft.com/office/drawing/2014/main" id="{6870972E-F1C8-487D-A606-56EFD0BCEA56}"/>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1819275" y="36756"/>
          <a:ext cx="0" cy="263455"/>
        </a:xfrm>
        <a:prstGeom prst="rect">
          <a:avLst/>
        </a:prstGeom>
      </xdr:spPr>
    </xdr:pic>
    <xdr:clientData/>
  </xdr:twoCellAnchor>
  <xdr:twoCellAnchor>
    <xdr:from>
      <xdr:col>1</xdr:col>
      <xdr:colOff>114300</xdr:colOff>
      <xdr:row>0</xdr:row>
      <xdr:rowOff>57150</xdr:rowOff>
    </xdr:from>
    <xdr:to>
      <xdr:col>1</xdr:col>
      <xdr:colOff>828675</xdr:colOff>
      <xdr:row>1</xdr:row>
      <xdr:rowOff>133350</xdr:rowOff>
    </xdr:to>
    <xdr:sp macro="" textlink="">
      <xdr:nvSpPr>
        <xdr:cNvPr id="21" name="Retângulo: Cantos Arredondados 20">
          <a:hlinkClick xmlns:r="http://schemas.openxmlformats.org/officeDocument/2006/relationships" r:id="rId5"/>
          <a:extLst>
            <a:ext uri="{FF2B5EF4-FFF2-40B4-BE49-F238E27FC236}">
              <a16:creationId xmlns:a16="http://schemas.microsoft.com/office/drawing/2014/main" id="{28C61C8A-95E5-4ECA-B213-177734B26501}"/>
            </a:ext>
          </a:extLst>
        </xdr:cNvPr>
        <xdr:cNvSpPr/>
      </xdr:nvSpPr>
      <xdr:spPr>
        <a:xfrm>
          <a:off x="695325" y="57150"/>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981075</xdr:colOff>
      <xdr:row>0</xdr:row>
      <xdr:rowOff>57150</xdr:rowOff>
    </xdr:from>
    <xdr:to>
      <xdr:col>2</xdr:col>
      <xdr:colOff>228600</xdr:colOff>
      <xdr:row>1</xdr:row>
      <xdr:rowOff>133350</xdr:rowOff>
    </xdr:to>
    <xdr:sp macro="" textlink="">
      <xdr:nvSpPr>
        <xdr:cNvPr id="22" name="Retângulo: Cantos Arredondados 21">
          <a:hlinkClick xmlns:r="http://schemas.openxmlformats.org/officeDocument/2006/relationships" r:id="rId6"/>
          <a:extLst>
            <a:ext uri="{FF2B5EF4-FFF2-40B4-BE49-F238E27FC236}">
              <a16:creationId xmlns:a16="http://schemas.microsoft.com/office/drawing/2014/main" id="{AEFB74C6-7841-4B2B-B47F-76585F683E43}"/>
            </a:ext>
          </a:extLst>
        </xdr:cNvPr>
        <xdr:cNvSpPr/>
      </xdr:nvSpPr>
      <xdr:spPr>
        <a:xfrm>
          <a:off x="1562100"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2</xdr:col>
      <xdr:colOff>266700</xdr:colOff>
      <xdr:row>0</xdr:row>
      <xdr:rowOff>57150</xdr:rowOff>
    </xdr:from>
    <xdr:to>
      <xdr:col>2</xdr:col>
      <xdr:colOff>1552575</xdr:colOff>
      <xdr:row>1</xdr:row>
      <xdr:rowOff>133350</xdr:rowOff>
    </xdr:to>
    <xdr:sp macro="" textlink="">
      <xdr:nvSpPr>
        <xdr:cNvPr id="23" name="Retângulo: Cantos Arredondados 22">
          <a:hlinkClick xmlns:r="http://schemas.openxmlformats.org/officeDocument/2006/relationships" r:id="rId4"/>
          <a:extLst>
            <a:ext uri="{FF2B5EF4-FFF2-40B4-BE49-F238E27FC236}">
              <a16:creationId xmlns:a16="http://schemas.microsoft.com/office/drawing/2014/main" id="{0AEB0E56-D929-4520-9B91-D0636648C71B}"/>
            </a:ext>
          </a:extLst>
        </xdr:cNvPr>
        <xdr:cNvSpPr/>
      </xdr:nvSpPr>
      <xdr:spPr>
        <a:xfrm>
          <a:off x="2886075"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2</xdr:col>
      <xdr:colOff>1581150</xdr:colOff>
      <xdr:row>0</xdr:row>
      <xdr:rowOff>57150</xdr:rowOff>
    </xdr:from>
    <xdr:to>
      <xdr:col>2</xdr:col>
      <xdr:colOff>2943225</xdr:colOff>
      <xdr:row>1</xdr:row>
      <xdr:rowOff>133350</xdr:rowOff>
    </xdr:to>
    <xdr:sp macro="" textlink="">
      <xdr:nvSpPr>
        <xdr:cNvPr id="24" name="Retângulo: Cantos Arredondados 23">
          <a:hlinkClick xmlns:r="http://schemas.openxmlformats.org/officeDocument/2006/relationships" r:id="rId7"/>
          <a:extLst>
            <a:ext uri="{FF2B5EF4-FFF2-40B4-BE49-F238E27FC236}">
              <a16:creationId xmlns:a16="http://schemas.microsoft.com/office/drawing/2014/main" id="{B2C81258-0776-40F8-BE1D-2DA5EA08C9EA}"/>
            </a:ext>
          </a:extLst>
        </xdr:cNvPr>
        <xdr:cNvSpPr/>
      </xdr:nvSpPr>
      <xdr:spPr>
        <a:xfrm>
          <a:off x="4200525" y="57150"/>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2</xdr:col>
      <xdr:colOff>2990850</xdr:colOff>
      <xdr:row>0</xdr:row>
      <xdr:rowOff>47625</xdr:rowOff>
    </xdr:from>
    <xdr:to>
      <xdr:col>2</xdr:col>
      <xdr:colOff>4352925</xdr:colOff>
      <xdr:row>1</xdr:row>
      <xdr:rowOff>123825</xdr:rowOff>
    </xdr:to>
    <xdr:sp macro="" textlink="">
      <xdr:nvSpPr>
        <xdr:cNvPr id="25" name="Retângulo: Cantos Arredondados 24">
          <a:hlinkClick xmlns:r="http://schemas.openxmlformats.org/officeDocument/2006/relationships" r:id="rId8"/>
          <a:extLst>
            <a:ext uri="{FF2B5EF4-FFF2-40B4-BE49-F238E27FC236}">
              <a16:creationId xmlns:a16="http://schemas.microsoft.com/office/drawing/2014/main" id="{DD3544BF-559B-41A0-8A55-ACF54B356BFA}"/>
            </a:ext>
          </a:extLst>
        </xdr:cNvPr>
        <xdr:cNvSpPr/>
      </xdr:nvSpPr>
      <xdr:spPr>
        <a:xfrm>
          <a:off x="5610225" y="47625"/>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2</xdr:col>
      <xdr:colOff>4391025</xdr:colOff>
      <xdr:row>0</xdr:row>
      <xdr:rowOff>47625</xdr:rowOff>
    </xdr:from>
    <xdr:to>
      <xdr:col>3</xdr:col>
      <xdr:colOff>819150</xdr:colOff>
      <xdr:row>1</xdr:row>
      <xdr:rowOff>123825</xdr:rowOff>
    </xdr:to>
    <xdr:sp macro="" textlink="">
      <xdr:nvSpPr>
        <xdr:cNvPr id="26" name="Retângulo: Cantos Arredondados 25">
          <a:hlinkClick xmlns:r="http://schemas.openxmlformats.org/officeDocument/2006/relationships" r:id="rId9"/>
          <a:extLst>
            <a:ext uri="{FF2B5EF4-FFF2-40B4-BE49-F238E27FC236}">
              <a16:creationId xmlns:a16="http://schemas.microsoft.com/office/drawing/2014/main" id="{B9271BB0-76F5-4080-BFD4-7D30C17780B8}"/>
            </a:ext>
          </a:extLst>
        </xdr:cNvPr>
        <xdr:cNvSpPr/>
      </xdr:nvSpPr>
      <xdr:spPr>
        <a:xfrm>
          <a:off x="7010400" y="47625"/>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3</xdr:col>
      <xdr:colOff>847725</xdr:colOff>
      <xdr:row>0</xdr:row>
      <xdr:rowOff>47625</xdr:rowOff>
    </xdr:from>
    <xdr:to>
      <xdr:col>3</xdr:col>
      <xdr:colOff>2028825</xdr:colOff>
      <xdr:row>1</xdr:row>
      <xdr:rowOff>123825</xdr:rowOff>
    </xdr:to>
    <xdr:sp macro="" textlink="">
      <xdr:nvSpPr>
        <xdr:cNvPr id="27" name="Retângulo: Cantos Arredondados 26">
          <a:hlinkClick xmlns:r="http://schemas.openxmlformats.org/officeDocument/2006/relationships" r:id="rId10"/>
          <a:extLst>
            <a:ext uri="{FF2B5EF4-FFF2-40B4-BE49-F238E27FC236}">
              <a16:creationId xmlns:a16="http://schemas.microsoft.com/office/drawing/2014/main" id="{4AF37963-B028-4534-B592-D1D34CD15001}"/>
            </a:ext>
          </a:extLst>
        </xdr:cNvPr>
        <xdr:cNvSpPr/>
      </xdr:nvSpPr>
      <xdr:spPr>
        <a:xfrm>
          <a:off x="8172450" y="47625"/>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4</xdr:col>
      <xdr:colOff>133350</xdr:colOff>
      <xdr:row>2</xdr:row>
      <xdr:rowOff>57150</xdr:rowOff>
    </xdr:from>
    <xdr:to>
      <xdr:col>4</xdr:col>
      <xdr:colOff>438150</xdr:colOff>
      <xdr:row>3</xdr:row>
      <xdr:rowOff>171450</xdr:rowOff>
    </xdr:to>
    <xdr:sp macro="" textlink="">
      <xdr:nvSpPr>
        <xdr:cNvPr id="28" name="Seta: para a Direita 27">
          <a:hlinkClick xmlns:r="http://schemas.openxmlformats.org/officeDocument/2006/relationships" r:id="rId11"/>
          <a:extLst>
            <a:ext uri="{FF2B5EF4-FFF2-40B4-BE49-F238E27FC236}">
              <a16:creationId xmlns:a16="http://schemas.microsoft.com/office/drawing/2014/main" id="{350D2933-FC7B-4F97-94F2-18C3AF51F845}"/>
            </a:ext>
          </a:extLst>
        </xdr:cNvPr>
        <xdr:cNvSpPr/>
      </xdr:nvSpPr>
      <xdr:spPr>
        <a:xfrm>
          <a:off x="9867900" y="400050"/>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2105025</xdr:colOff>
      <xdr:row>2</xdr:row>
      <xdr:rowOff>57149</xdr:rowOff>
    </xdr:from>
    <xdr:to>
      <xdr:col>3</xdr:col>
      <xdr:colOff>2400300</xdr:colOff>
      <xdr:row>3</xdr:row>
      <xdr:rowOff>171450</xdr:rowOff>
    </xdr:to>
    <xdr:sp macro="" textlink="">
      <xdr:nvSpPr>
        <xdr:cNvPr id="29" name="Seta: para a Esquerda 28">
          <a:hlinkClick xmlns:r="http://schemas.openxmlformats.org/officeDocument/2006/relationships" r:id="rId12"/>
          <a:extLst>
            <a:ext uri="{FF2B5EF4-FFF2-40B4-BE49-F238E27FC236}">
              <a16:creationId xmlns:a16="http://schemas.microsoft.com/office/drawing/2014/main" id="{FDA6E779-F617-4B54-B203-135DE6891A61}"/>
            </a:ext>
          </a:extLst>
        </xdr:cNvPr>
        <xdr:cNvSpPr/>
      </xdr:nvSpPr>
      <xdr:spPr>
        <a:xfrm>
          <a:off x="9429750" y="400049"/>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0</xdr:colOff>
      <xdr:row>0</xdr:row>
      <xdr:rowOff>38100</xdr:rowOff>
    </xdr:from>
    <xdr:to>
      <xdr:col>3</xdr:col>
      <xdr:colOff>0</xdr:colOff>
      <xdr:row>1</xdr:row>
      <xdr:rowOff>147885</xdr:rowOff>
    </xdr:to>
    <xdr:pic>
      <xdr:nvPicPr>
        <xdr:cNvPr id="12" name="Picture 33">
          <a:hlinkClick xmlns:r="http://schemas.openxmlformats.org/officeDocument/2006/relationships" r:id="rId1"/>
          <a:extLst>
            <a:ext uri="{FF2B5EF4-FFF2-40B4-BE49-F238E27FC236}">
              <a16:creationId xmlns:a16="http://schemas.microsoft.com/office/drawing/2014/main" id="{D1E8D992-BE87-4420-9891-55B331EEB2D1}"/>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2"/>
        <a:stretch>
          <a:fillRect/>
        </a:stretch>
      </xdr:blipFill>
      <xdr:spPr>
        <a:xfrm flipH="1">
          <a:off x="2619375" y="38100"/>
          <a:ext cx="0" cy="260280"/>
        </a:xfrm>
        <a:prstGeom prst="rect">
          <a:avLst/>
        </a:prstGeom>
      </xdr:spPr>
    </xdr:pic>
    <xdr:clientData/>
  </xdr:twoCellAnchor>
  <xdr:twoCellAnchor editAs="oneCell">
    <xdr:from>
      <xdr:col>3</xdr:col>
      <xdr:colOff>0</xdr:colOff>
      <xdr:row>0</xdr:row>
      <xdr:rowOff>36756</xdr:rowOff>
    </xdr:from>
    <xdr:to>
      <xdr:col>3</xdr:col>
      <xdr:colOff>0</xdr:colOff>
      <xdr:row>1</xdr:row>
      <xdr:rowOff>147811</xdr:rowOff>
    </xdr:to>
    <xdr:pic>
      <xdr:nvPicPr>
        <xdr:cNvPr id="13" name="Picture 34">
          <a:hlinkClick xmlns:r="http://schemas.openxmlformats.org/officeDocument/2006/relationships" r:id="rId3"/>
          <a:extLst>
            <a:ext uri="{FF2B5EF4-FFF2-40B4-BE49-F238E27FC236}">
              <a16:creationId xmlns:a16="http://schemas.microsoft.com/office/drawing/2014/main" id="{5CEEB455-B94F-48EC-A9F6-A0B6D6BAF556}"/>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2"/>
        <a:stretch>
          <a:fillRect/>
        </a:stretch>
      </xdr:blipFill>
      <xdr:spPr>
        <a:xfrm rot="10800000" flipH="1">
          <a:off x="2619375" y="36756"/>
          <a:ext cx="0" cy="263455"/>
        </a:xfrm>
        <a:prstGeom prst="rect">
          <a:avLst/>
        </a:prstGeom>
      </xdr:spPr>
    </xdr:pic>
    <xdr:clientData/>
  </xdr:twoCellAnchor>
  <xdr:twoCellAnchor editAs="oneCell">
    <xdr:from>
      <xdr:col>0</xdr:col>
      <xdr:colOff>201930</xdr:colOff>
      <xdr:row>2</xdr:row>
      <xdr:rowOff>49530</xdr:rowOff>
    </xdr:from>
    <xdr:to>
      <xdr:col>2</xdr:col>
      <xdr:colOff>1024043</xdr:colOff>
      <xdr:row>6</xdr:row>
      <xdr:rowOff>148889</xdr:rowOff>
    </xdr:to>
    <xdr:pic>
      <xdr:nvPicPr>
        <xdr:cNvPr id="14" name="Imagem 13" descr="Nexa - Votorantim - Relatório Anual 2021">
          <a:extLst>
            <a:ext uri="{FF2B5EF4-FFF2-40B4-BE49-F238E27FC236}">
              <a16:creationId xmlns:a16="http://schemas.microsoft.com/office/drawing/2014/main" id="{111E5ECA-CE9A-491C-AECC-8F5CEA81A54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01930" y="392430"/>
          <a:ext cx="2788920" cy="800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187523</xdr:colOff>
      <xdr:row>30</xdr:row>
      <xdr:rowOff>243217</xdr:rowOff>
    </xdr:from>
    <xdr:to>
      <xdr:col>12</xdr:col>
      <xdr:colOff>12375</xdr:colOff>
      <xdr:row>49</xdr:row>
      <xdr:rowOff>91515</xdr:rowOff>
    </xdr:to>
    <xdr:graphicFrame macro="">
      <xdr:nvGraphicFramePr>
        <xdr:cNvPr id="3" name="Gráfico 2">
          <a:extLst>
            <a:ext uri="{FF2B5EF4-FFF2-40B4-BE49-F238E27FC236}">
              <a16:creationId xmlns:a16="http://schemas.microsoft.com/office/drawing/2014/main" id="{752D9FB0-FE95-499E-2CE4-B7B916BD4F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752202</xdr:colOff>
      <xdr:row>91</xdr:row>
      <xdr:rowOff>157300</xdr:rowOff>
    </xdr:from>
    <xdr:to>
      <xdr:col>8</xdr:col>
      <xdr:colOff>1098912</xdr:colOff>
      <xdr:row>107</xdr:row>
      <xdr:rowOff>265885</xdr:rowOff>
    </xdr:to>
    <xdr:graphicFrame macro="">
      <xdr:nvGraphicFramePr>
        <xdr:cNvPr id="15" name="Gráfico 14">
          <a:extLst>
            <a:ext uri="{FF2B5EF4-FFF2-40B4-BE49-F238E27FC236}">
              <a16:creationId xmlns:a16="http://schemas.microsoft.com/office/drawing/2014/main" id="{13D17A36-1B55-7393-0460-442DC6A45F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91</xdr:row>
      <xdr:rowOff>163286</xdr:rowOff>
    </xdr:from>
    <xdr:to>
      <xdr:col>5</xdr:col>
      <xdr:colOff>714375</xdr:colOff>
      <xdr:row>107</xdr:row>
      <xdr:rowOff>277586</xdr:rowOff>
    </xdr:to>
    <xdr:graphicFrame macro="">
      <xdr:nvGraphicFramePr>
        <xdr:cNvPr id="16" name="Gráfico 15">
          <a:extLst>
            <a:ext uri="{FF2B5EF4-FFF2-40B4-BE49-F238E27FC236}">
              <a16:creationId xmlns:a16="http://schemas.microsoft.com/office/drawing/2014/main" id="{66E3195F-A24F-476A-A6CF-1D3997E182F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1141640</xdr:colOff>
      <xdr:row>91</xdr:row>
      <xdr:rowOff>163284</xdr:rowOff>
    </xdr:from>
    <xdr:to>
      <xdr:col>40</xdr:col>
      <xdr:colOff>0</xdr:colOff>
      <xdr:row>107</xdr:row>
      <xdr:rowOff>268060</xdr:rowOff>
    </xdr:to>
    <xdr:graphicFrame macro="">
      <xdr:nvGraphicFramePr>
        <xdr:cNvPr id="17" name="Gráfico 16">
          <a:extLst>
            <a:ext uri="{FF2B5EF4-FFF2-40B4-BE49-F238E27FC236}">
              <a16:creationId xmlns:a16="http://schemas.microsoft.com/office/drawing/2014/main" id="{DB8277FC-9E17-DD5B-6969-7D036D9B27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1345</xdr:colOff>
      <xdr:row>162</xdr:row>
      <xdr:rowOff>173181</xdr:rowOff>
    </xdr:from>
    <xdr:to>
      <xdr:col>40</xdr:col>
      <xdr:colOff>0</xdr:colOff>
      <xdr:row>172</xdr:row>
      <xdr:rowOff>883226</xdr:rowOff>
    </xdr:to>
    <xdr:graphicFrame macro="">
      <xdr:nvGraphicFramePr>
        <xdr:cNvPr id="20" name="Gráfico 19">
          <a:extLst>
            <a:ext uri="{FF2B5EF4-FFF2-40B4-BE49-F238E27FC236}">
              <a16:creationId xmlns:a16="http://schemas.microsoft.com/office/drawing/2014/main" id="{34CA4BA4-9F32-A33A-7CF2-24486247C1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9627</xdr:colOff>
      <xdr:row>150</xdr:row>
      <xdr:rowOff>6938</xdr:rowOff>
    </xdr:from>
    <xdr:to>
      <xdr:col>40</xdr:col>
      <xdr:colOff>0</xdr:colOff>
      <xdr:row>162</xdr:row>
      <xdr:rowOff>173181</xdr:rowOff>
    </xdr:to>
    <xdr:graphicFrame macro="">
      <xdr:nvGraphicFramePr>
        <xdr:cNvPr id="21" name="Gráfico 20">
          <a:extLst>
            <a:ext uri="{FF2B5EF4-FFF2-40B4-BE49-F238E27FC236}">
              <a16:creationId xmlns:a16="http://schemas.microsoft.com/office/drawing/2014/main" id="{F99C359E-C55D-60C5-7407-03B2400EAD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20956</xdr:colOff>
      <xdr:row>187</xdr:row>
      <xdr:rowOff>229205</xdr:rowOff>
    </xdr:from>
    <xdr:to>
      <xdr:col>40</xdr:col>
      <xdr:colOff>0</xdr:colOff>
      <xdr:row>196</xdr:row>
      <xdr:rowOff>34636</xdr:rowOff>
    </xdr:to>
    <xdr:graphicFrame macro="">
      <xdr:nvGraphicFramePr>
        <xdr:cNvPr id="22" name="Gráfico 21">
          <a:extLst>
            <a:ext uri="{FF2B5EF4-FFF2-40B4-BE49-F238E27FC236}">
              <a16:creationId xmlns:a16="http://schemas.microsoft.com/office/drawing/2014/main" id="{2C2F32BC-15B1-48AE-9DA0-0826BEC9AB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9</xdr:col>
      <xdr:colOff>55725</xdr:colOff>
      <xdr:row>177</xdr:row>
      <xdr:rowOff>137120</xdr:rowOff>
    </xdr:from>
    <xdr:to>
      <xdr:col>40</xdr:col>
      <xdr:colOff>0</xdr:colOff>
      <xdr:row>187</xdr:row>
      <xdr:rowOff>140583</xdr:rowOff>
    </xdr:to>
    <xdr:graphicFrame macro="">
      <xdr:nvGraphicFramePr>
        <xdr:cNvPr id="23" name="Gráfico 22">
          <a:extLst>
            <a:ext uri="{FF2B5EF4-FFF2-40B4-BE49-F238E27FC236}">
              <a16:creationId xmlns:a16="http://schemas.microsoft.com/office/drawing/2014/main" id="{19CB16FC-E31B-466D-98AB-B4360873A3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9</xdr:col>
      <xdr:colOff>168088</xdr:colOff>
      <xdr:row>212</xdr:row>
      <xdr:rowOff>131983</xdr:rowOff>
    </xdr:from>
    <xdr:to>
      <xdr:col>19</xdr:col>
      <xdr:colOff>683559</xdr:colOff>
      <xdr:row>221</xdr:row>
      <xdr:rowOff>582707</xdr:rowOff>
    </xdr:to>
    <xdr:graphicFrame macro="">
      <xdr:nvGraphicFramePr>
        <xdr:cNvPr id="2" name="Gráfico 1">
          <a:extLst>
            <a:ext uri="{FF2B5EF4-FFF2-40B4-BE49-F238E27FC236}">
              <a16:creationId xmlns:a16="http://schemas.microsoft.com/office/drawing/2014/main" id="{4B6F222C-DFC7-4DB1-998B-4C38524149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9</xdr:col>
      <xdr:colOff>54784</xdr:colOff>
      <xdr:row>413</xdr:row>
      <xdr:rowOff>75513</xdr:rowOff>
    </xdr:from>
    <xdr:to>
      <xdr:col>16</xdr:col>
      <xdr:colOff>616324</xdr:colOff>
      <xdr:row>427</xdr:row>
      <xdr:rowOff>56028</xdr:rowOff>
    </xdr:to>
    <xdr:graphicFrame macro="">
      <xdr:nvGraphicFramePr>
        <xdr:cNvPr id="11" name="Gráfico 10">
          <a:extLst>
            <a:ext uri="{FF2B5EF4-FFF2-40B4-BE49-F238E27FC236}">
              <a16:creationId xmlns:a16="http://schemas.microsoft.com/office/drawing/2014/main" id="{E8B7E713-BABF-74B5-138D-AC3BFC279C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40</xdr:col>
      <xdr:colOff>358588</xdr:colOff>
      <xdr:row>472</xdr:row>
      <xdr:rowOff>165847</xdr:rowOff>
    </xdr:from>
    <xdr:to>
      <xdr:col>41</xdr:col>
      <xdr:colOff>158222</xdr:colOff>
      <xdr:row>474</xdr:row>
      <xdr:rowOff>202114</xdr:rowOff>
    </xdr:to>
    <xdr:sp macro="" textlink="">
      <xdr:nvSpPr>
        <xdr:cNvPr id="24" name="Seta em curva para cima 18">
          <a:hlinkClick xmlns:r="http://schemas.openxmlformats.org/officeDocument/2006/relationships" r:id="rId15"/>
          <a:extLst>
            <a:ext uri="{FF2B5EF4-FFF2-40B4-BE49-F238E27FC236}">
              <a16:creationId xmlns:a16="http://schemas.microsoft.com/office/drawing/2014/main" id="{3AE4B457-AFC8-48A8-82F6-1E1A62A90248}"/>
            </a:ext>
          </a:extLst>
        </xdr:cNvPr>
        <xdr:cNvSpPr/>
      </xdr:nvSpPr>
      <xdr:spPr>
        <a:xfrm rot="16200000">
          <a:off x="14827809" y="203201"/>
          <a:ext cx="464892" cy="390184"/>
        </a:xfrm>
        <a:prstGeom prst="curvedUpArrow">
          <a:avLst>
            <a:gd name="adj1" fmla="val 26309"/>
            <a:gd name="adj2" fmla="val 95522"/>
            <a:gd name="adj3" fmla="val 52174"/>
          </a:avLst>
        </a:prstGeom>
        <a:solidFill>
          <a:srgbClr val="FF5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BR" sz="1200" b="1">
            <a:latin typeface="Verdana Regular"/>
          </a:endParaRPr>
        </a:p>
      </xdr:txBody>
    </xdr:sp>
    <xdr:clientData/>
  </xdr:twoCellAnchor>
  <xdr:twoCellAnchor>
    <xdr:from>
      <xdr:col>1</xdr:col>
      <xdr:colOff>179917</xdr:colOff>
      <xdr:row>0</xdr:row>
      <xdr:rowOff>51858</xdr:rowOff>
    </xdr:from>
    <xdr:to>
      <xdr:col>1</xdr:col>
      <xdr:colOff>894292</xdr:colOff>
      <xdr:row>1</xdr:row>
      <xdr:rowOff>130175</xdr:rowOff>
    </xdr:to>
    <xdr:sp macro="" textlink="">
      <xdr:nvSpPr>
        <xdr:cNvPr id="4" name="Retângulo: Cantos Arredondados 3">
          <a:hlinkClick xmlns:r="http://schemas.openxmlformats.org/officeDocument/2006/relationships" r:id="rId16"/>
          <a:extLst>
            <a:ext uri="{FF2B5EF4-FFF2-40B4-BE49-F238E27FC236}">
              <a16:creationId xmlns:a16="http://schemas.microsoft.com/office/drawing/2014/main" id="{34703E73-41CA-46C9-84D0-6E4B237F2FDF}"/>
            </a:ext>
          </a:extLst>
        </xdr:cNvPr>
        <xdr:cNvSpPr/>
      </xdr:nvSpPr>
      <xdr:spPr>
        <a:xfrm>
          <a:off x="433917" y="51858"/>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1046692</xdr:colOff>
      <xdr:row>0</xdr:row>
      <xdr:rowOff>51858</xdr:rowOff>
    </xdr:from>
    <xdr:to>
      <xdr:col>2</xdr:col>
      <xdr:colOff>649817</xdr:colOff>
      <xdr:row>1</xdr:row>
      <xdr:rowOff>130175</xdr:rowOff>
    </xdr:to>
    <xdr:sp macro="" textlink="">
      <xdr:nvSpPr>
        <xdr:cNvPr id="5" name="Retângulo: Cantos Arredondados 4">
          <a:hlinkClick xmlns:r="http://schemas.openxmlformats.org/officeDocument/2006/relationships" r:id="rId17"/>
          <a:extLst>
            <a:ext uri="{FF2B5EF4-FFF2-40B4-BE49-F238E27FC236}">
              <a16:creationId xmlns:a16="http://schemas.microsoft.com/office/drawing/2014/main" id="{FD964289-65B0-4813-8F54-468581DD7FB7}"/>
            </a:ext>
          </a:extLst>
        </xdr:cNvPr>
        <xdr:cNvSpPr/>
      </xdr:nvSpPr>
      <xdr:spPr>
        <a:xfrm>
          <a:off x="1300692" y="51858"/>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2</xdr:col>
      <xdr:colOff>687917</xdr:colOff>
      <xdr:row>0</xdr:row>
      <xdr:rowOff>51858</xdr:rowOff>
    </xdr:from>
    <xdr:to>
      <xdr:col>3</xdr:col>
      <xdr:colOff>566209</xdr:colOff>
      <xdr:row>1</xdr:row>
      <xdr:rowOff>130175</xdr:rowOff>
    </xdr:to>
    <xdr:sp macro="" textlink="">
      <xdr:nvSpPr>
        <xdr:cNvPr id="7" name="Retângulo: Cantos Arredondados 6">
          <a:hlinkClick xmlns:r="http://schemas.openxmlformats.org/officeDocument/2006/relationships" r:id="rId3"/>
          <a:extLst>
            <a:ext uri="{FF2B5EF4-FFF2-40B4-BE49-F238E27FC236}">
              <a16:creationId xmlns:a16="http://schemas.microsoft.com/office/drawing/2014/main" id="{AD259F93-391B-49A1-A64D-8BAA3CD50889}"/>
            </a:ext>
          </a:extLst>
        </xdr:cNvPr>
        <xdr:cNvSpPr/>
      </xdr:nvSpPr>
      <xdr:spPr>
        <a:xfrm>
          <a:off x="2624667" y="51858"/>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3</xdr:col>
      <xdr:colOff>594784</xdr:colOff>
      <xdr:row>0</xdr:row>
      <xdr:rowOff>51858</xdr:rowOff>
    </xdr:from>
    <xdr:to>
      <xdr:col>4</xdr:col>
      <xdr:colOff>422275</xdr:colOff>
      <xdr:row>1</xdr:row>
      <xdr:rowOff>130175</xdr:rowOff>
    </xdr:to>
    <xdr:sp macro="" textlink="">
      <xdr:nvSpPr>
        <xdr:cNvPr id="8" name="Retângulo: Cantos Arredondados 7">
          <a:hlinkClick xmlns:r="http://schemas.openxmlformats.org/officeDocument/2006/relationships" r:id="rId18"/>
          <a:extLst>
            <a:ext uri="{FF2B5EF4-FFF2-40B4-BE49-F238E27FC236}">
              <a16:creationId xmlns:a16="http://schemas.microsoft.com/office/drawing/2014/main" id="{4417164B-89DC-4D5D-A4A9-E42BB0D2A328}"/>
            </a:ext>
          </a:extLst>
        </xdr:cNvPr>
        <xdr:cNvSpPr/>
      </xdr:nvSpPr>
      <xdr:spPr>
        <a:xfrm>
          <a:off x="3939117" y="51858"/>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4</xdr:col>
      <xdr:colOff>469900</xdr:colOff>
      <xdr:row>0</xdr:row>
      <xdr:rowOff>42333</xdr:rowOff>
    </xdr:from>
    <xdr:to>
      <xdr:col>5</xdr:col>
      <xdr:colOff>561975</xdr:colOff>
      <xdr:row>1</xdr:row>
      <xdr:rowOff>120650</xdr:rowOff>
    </xdr:to>
    <xdr:sp macro="" textlink="">
      <xdr:nvSpPr>
        <xdr:cNvPr id="9" name="Retângulo: Cantos Arredondados 8">
          <a:hlinkClick xmlns:r="http://schemas.openxmlformats.org/officeDocument/2006/relationships" r:id="rId19"/>
          <a:extLst>
            <a:ext uri="{FF2B5EF4-FFF2-40B4-BE49-F238E27FC236}">
              <a16:creationId xmlns:a16="http://schemas.microsoft.com/office/drawing/2014/main" id="{9F1324F2-BD02-4296-82C9-44A13FAE0E2C}"/>
            </a:ext>
          </a:extLst>
        </xdr:cNvPr>
        <xdr:cNvSpPr/>
      </xdr:nvSpPr>
      <xdr:spPr>
        <a:xfrm>
          <a:off x="5348817" y="42333"/>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5</xdr:col>
      <xdr:colOff>600075</xdr:colOff>
      <xdr:row>0</xdr:row>
      <xdr:rowOff>42333</xdr:rowOff>
    </xdr:from>
    <xdr:to>
      <xdr:col>6</xdr:col>
      <xdr:colOff>209550</xdr:colOff>
      <xdr:row>1</xdr:row>
      <xdr:rowOff>120650</xdr:rowOff>
    </xdr:to>
    <xdr:sp macro="" textlink="">
      <xdr:nvSpPr>
        <xdr:cNvPr id="10" name="Retângulo: Cantos Arredondados 9">
          <a:hlinkClick xmlns:r="http://schemas.openxmlformats.org/officeDocument/2006/relationships" r:id="rId20"/>
          <a:extLst>
            <a:ext uri="{FF2B5EF4-FFF2-40B4-BE49-F238E27FC236}">
              <a16:creationId xmlns:a16="http://schemas.microsoft.com/office/drawing/2014/main" id="{20BCECB1-AC32-4A09-9115-A10574B0E016}"/>
            </a:ext>
          </a:extLst>
        </xdr:cNvPr>
        <xdr:cNvSpPr/>
      </xdr:nvSpPr>
      <xdr:spPr>
        <a:xfrm>
          <a:off x="6748992" y="42333"/>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6</xdr:col>
      <xdr:colOff>238125</xdr:colOff>
      <xdr:row>0</xdr:row>
      <xdr:rowOff>42333</xdr:rowOff>
    </xdr:from>
    <xdr:to>
      <xdr:col>7</xdr:col>
      <xdr:colOff>128059</xdr:colOff>
      <xdr:row>1</xdr:row>
      <xdr:rowOff>120650</xdr:rowOff>
    </xdr:to>
    <xdr:sp macro="" textlink="">
      <xdr:nvSpPr>
        <xdr:cNvPr id="18" name="Retângulo: Cantos Arredondados 17">
          <a:hlinkClick xmlns:r="http://schemas.openxmlformats.org/officeDocument/2006/relationships" r:id="rId21"/>
          <a:extLst>
            <a:ext uri="{FF2B5EF4-FFF2-40B4-BE49-F238E27FC236}">
              <a16:creationId xmlns:a16="http://schemas.microsoft.com/office/drawing/2014/main" id="{9639DCFF-A40C-45D9-BF57-60F211B60059}"/>
            </a:ext>
          </a:extLst>
        </xdr:cNvPr>
        <xdr:cNvSpPr/>
      </xdr:nvSpPr>
      <xdr:spPr>
        <a:xfrm>
          <a:off x="7911042" y="42333"/>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39</xdr:col>
      <xdr:colOff>61384</xdr:colOff>
      <xdr:row>2</xdr:row>
      <xdr:rowOff>123296</xdr:rowOff>
    </xdr:from>
    <xdr:to>
      <xdr:col>39</xdr:col>
      <xdr:colOff>366184</xdr:colOff>
      <xdr:row>4</xdr:row>
      <xdr:rowOff>58738</xdr:rowOff>
    </xdr:to>
    <xdr:sp macro="" textlink="">
      <xdr:nvSpPr>
        <xdr:cNvPr id="25" name="Seta: para a Direita 24">
          <a:hlinkClick xmlns:r="http://schemas.openxmlformats.org/officeDocument/2006/relationships" r:id="rId20"/>
          <a:extLst>
            <a:ext uri="{FF2B5EF4-FFF2-40B4-BE49-F238E27FC236}">
              <a16:creationId xmlns:a16="http://schemas.microsoft.com/office/drawing/2014/main" id="{F185A2CB-8519-412F-A21B-7C8AD979EF1C}"/>
            </a:ext>
          </a:extLst>
        </xdr:cNvPr>
        <xdr:cNvSpPr/>
      </xdr:nvSpPr>
      <xdr:spPr>
        <a:xfrm>
          <a:off x="18994967" y="461963"/>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14</xdr:col>
      <xdr:colOff>550333</xdr:colOff>
      <xdr:row>2</xdr:row>
      <xdr:rowOff>123295</xdr:rowOff>
    </xdr:from>
    <xdr:to>
      <xdr:col>14</xdr:col>
      <xdr:colOff>845608</xdr:colOff>
      <xdr:row>4</xdr:row>
      <xdr:rowOff>58738</xdr:rowOff>
    </xdr:to>
    <xdr:sp macro="" textlink="">
      <xdr:nvSpPr>
        <xdr:cNvPr id="26" name="Seta: para a Esquerda 25">
          <a:hlinkClick xmlns:r="http://schemas.openxmlformats.org/officeDocument/2006/relationships" r:id="rId19"/>
          <a:extLst>
            <a:ext uri="{FF2B5EF4-FFF2-40B4-BE49-F238E27FC236}">
              <a16:creationId xmlns:a16="http://schemas.microsoft.com/office/drawing/2014/main" id="{6A4DFB45-A527-4FB3-A74A-06E5B54707F1}"/>
            </a:ext>
          </a:extLst>
        </xdr:cNvPr>
        <xdr:cNvSpPr/>
      </xdr:nvSpPr>
      <xdr:spPr>
        <a:xfrm>
          <a:off x="18573750" y="461962"/>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9</xdr:col>
      <xdr:colOff>487455</xdr:colOff>
      <xdr:row>238</xdr:row>
      <xdr:rowOff>23531</xdr:rowOff>
    </xdr:from>
    <xdr:to>
      <xdr:col>17</xdr:col>
      <xdr:colOff>470646</xdr:colOff>
      <xdr:row>249</xdr:row>
      <xdr:rowOff>224118</xdr:rowOff>
    </xdr:to>
    <xdr:graphicFrame macro="">
      <xdr:nvGraphicFramePr>
        <xdr:cNvPr id="19" name="Gráfico 18">
          <a:extLst>
            <a:ext uri="{FF2B5EF4-FFF2-40B4-BE49-F238E27FC236}">
              <a16:creationId xmlns:a16="http://schemas.microsoft.com/office/drawing/2014/main" id="{CFC69EED-91DA-7411-4BCB-7FBC5A698F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15240</xdr:colOff>
      <xdr:row>2</xdr:row>
      <xdr:rowOff>45720</xdr:rowOff>
    </xdr:from>
    <xdr:to>
      <xdr:col>2</xdr:col>
      <xdr:colOff>120015</xdr:colOff>
      <xdr:row>6</xdr:row>
      <xdr:rowOff>101264</xdr:rowOff>
    </xdr:to>
    <xdr:pic>
      <xdr:nvPicPr>
        <xdr:cNvPr id="6" name="Imagem 5" descr="Nexa - Votorantim - Relatório Anual 2021">
          <a:extLst>
            <a:ext uri="{FF2B5EF4-FFF2-40B4-BE49-F238E27FC236}">
              <a16:creationId xmlns:a16="http://schemas.microsoft.com/office/drawing/2014/main" id="{CC7DA51B-FDB4-4B50-9AFC-3DFF349D482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 y="396240"/>
          <a:ext cx="2796540" cy="7832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76200</xdr:colOff>
      <xdr:row>0</xdr:row>
      <xdr:rowOff>47625</xdr:rowOff>
    </xdr:from>
    <xdr:to>
      <xdr:col>1</xdr:col>
      <xdr:colOff>790575</xdr:colOff>
      <xdr:row>1</xdr:row>
      <xdr:rowOff>123825</xdr:rowOff>
    </xdr:to>
    <xdr:sp macro="" textlink="">
      <xdr:nvSpPr>
        <xdr:cNvPr id="2" name="Retângulo: Cantos Arredondados 1">
          <a:hlinkClick xmlns:r="http://schemas.openxmlformats.org/officeDocument/2006/relationships" r:id="rId2"/>
          <a:extLst>
            <a:ext uri="{FF2B5EF4-FFF2-40B4-BE49-F238E27FC236}">
              <a16:creationId xmlns:a16="http://schemas.microsoft.com/office/drawing/2014/main" id="{F721CA42-15E4-4C91-8914-3F081AD37135}"/>
            </a:ext>
          </a:extLst>
        </xdr:cNvPr>
        <xdr:cNvSpPr/>
      </xdr:nvSpPr>
      <xdr:spPr>
        <a:xfrm>
          <a:off x="657225" y="47625"/>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942975</xdr:colOff>
      <xdr:row>0</xdr:row>
      <xdr:rowOff>47625</xdr:rowOff>
    </xdr:from>
    <xdr:to>
      <xdr:col>2</xdr:col>
      <xdr:colOff>190500</xdr:colOff>
      <xdr:row>1</xdr:row>
      <xdr:rowOff>123825</xdr:rowOff>
    </xdr:to>
    <xdr:sp macro="" textlink="">
      <xdr:nvSpPr>
        <xdr:cNvPr id="3" name="Retângulo: Cantos Arredondados 2">
          <a:hlinkClick xmlns:r="http://schemas.openxmlformats.org/officeDocument/2006/relationships" r:id="rId3"/>
          <a:extLst>
            <a:ext uri="{FF2B5EF4-FFF2-40B4-BE49-F238E27FC236}">
              <a16:creationId xmlns:a16="http://schemas.microsoft.com/office/drawing/2014/main" id="{AC6BCB58-6818-4677-A86A-0853B15C353C}"/>
            </a:ext>
          </a:extLst>
        </xdr:cNvPr>
        <xdr:cNvSpPr/>
      </xdr:nvSpPr>
      <xdr:spPr>
        <a:xfrm>
          <a:off x="1524000" y="4762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2</xdr:col>
      <xdr:colOff>228600</xdr:colOff>
      <xdr:row>0</xdr:row>
      <xdr:rowOff>47625</xdr:rowOff>
    </xdr:from>
    <xdr:to>
      <xdr:col>2</xdr:col>
      <xdr:colOff>1514475</xdr:colOff>
      <xdr:row>1</xdr:row>
      <xdr:rowOff>123825</xdr:rowOff>
    </xdr:to>
    <xdr:sp macro="" textlink="">
      <xdr:nvSpPr>
        <xdr:cNvPr id="4" name="Retângulo: Cantos Arredondados 3">
          <a:hlinkClick xmlns:r="http://schemas.openxmlformats.org/officeDocument/2006/relationships" r:id="rId4"/>
          <a:extLst>
            <a:ext uri="{FF2B5EF4-FFF2-40B4-BE49-F238E27FC236}">
              <a16:creationId xmlns:a16="http://schemas.microsoft.com/office/drawing/2014/main" id="{165AB357-C6D6-4AC5-ACE6-BCD419FA2666}"/>
            </a:ext>
          </a:extLst>
        </xdr:cNvPr>
        <xdr:cNvSpPr/>
      </xdr:nvSpPr>
      <xdr:spPr>
        <a:xfrm>
          <a:off x="2847975" y="4762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2</xdr:col>
      <xdr:colOff>1543050</xdr:colOff>
      <xdr:row>0</xdr:row>
      <xdr:rowOff>47625</xdr:rowOff>
    </xdr:from>
    <xdr:to>
      <xdr:col>2</xdr:col>
      <xdr:colOff>2905125</xdr:colOff>
      <xdr:row>1</xdr:row>
      <xdr:rowOff>123825</xdr:rowOff>
    </xdr:to>
    <xdr:sp macro="" textlink="">
      <xdr:nvSpPr>
        <xdr:cNvPr id="5" name="Retângulo: Cantos Arredondados 4">
          <a:hlinkClick xmlns:r="http://schemas.openxmlformats.org/officeDocument/2006/relationships" r:id="rId5"/>
          <a:extLst>
            <a:ext uri="{FF2B5EF4-FFF2-40B4-BE49-F238E27FC236}">
              <a16:creationId xmlns:a16="http://schemas.microsoft.com/office/drawing/2014/main" id="{58FF1E99-3E21-4412-A7FA-B7DAFA289449}"/>
            </a:ext>
          </a:extLst>
        </xdr:cNvPr>
        <xdr:cNvSpPr/>
      </xdr:nvSpPr>
      <xdr:spPr>
        <a:xfrm>
          <a:off x="4162425" y="47625"/>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2</xdr:col>
      <xdr:colOff>2952750</xdr:colOff>
      <xdr:row>0</xdr:row>
      <xdr:rowOff>38100</xdr:rowOff>
    </xdr:from>
    <xdr:to>
      <xdr:col>2</xdr:col>
      <xdr:colOff>4314825</xdr:colOff>
      <xdr:row>1</xdr:row>
      <xdr:rowOff>114300</xdr:rowOff>
    </xdr:to>
    <xdr:sp macro="" textlink="">
      <xdr:nvSpPr>
        <xdr:cNvPr id="7" name="Retângulo: Cantos Arredondados 6">
          <a:hlinkClick xmlns:r="http://schemas.openxmlformats.org/officeDocument/2006/relationships" r:id="rId6"/>
          <a:extLst>
            <a:ext uri="{FF2B5EF4-FFF2-40B4-BE49-F238E27FC236}">
              <a16:creationId xmlns:a16="http://schemas.microsoft.com/office/drawing/2014/main" id="{719B1ED0-D344-437F-B29E-9656F649FCEE}"/>
            </a:ext>
          </a:extLst>
        </xdr:cNvPr>
        <xdr:cNvSpPr/>
      </xdr:nvSpPr>
      <xdr:spPr>
        <a:xfrm>
          <a:off x="5572125" y="38100"/>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2</xdr:col>
      <xdr:colOff>4352925</xdr:colOff>
      <xdr:row>0</xdr:row>
      <xdr:rowOff>38100</xdr:rowOff>
    </xdr:from>
    <xdr:to>
      <xdr:col>3</xdr:col>
      <xdr:colOff>590550</xdr:colOff>
      <xdr:row>1</xdr:row>
      <xdr:rowOff>114300</xdr:rowOff>
    </xdr:to>
    <xdr:sp macro="" textlink="">
      <xdr:nvSpPr>
        <xdr:cNvPr id="8" name="Retângulo: Cantos Arredondados 7">
          <a:hlinkClick xmlns:r="http://schemas.openxmlformats.org/officeDocument/2006/relationships" r:id="rId7"/>
          <a:extLst>
            <a:ext uri="{FF2B5EF4-FFF2-40B4-BE49-F238E27FC236}">
              <a16:creationId xmlns:a16="http://schemas.microsoft.com/office/drawing/2014/main" id="{635B2CC0-B2D5-46A5-BCF4-3F59EDFB4C6B}"/>
            </a:ext>
          </a:extLst>
        </xdr:cNvPr>
        <xdr:cNvSpPr/>
      </xdr:nvSpPr>
      <xdr:spPr>
        <a:xfrm>
          <a:off x="6972300" y="38100"/>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3</xdr:col>
      <xdr:colOff>619125</xdr:colOff>
      <xdr:row>0</xdr:row>
      <xdr:rowOff>38100</xdr:rowOff>
    </xdr:from>
    <xdr:to>
      <xdr:col>3</xdr:col>
      <xdr:colOff>1800225</xdr:colOff>
      <xdr:row>1</xdr:row>
      <xdr:rowOff>114300</xdr:rowOff>
    </xdr:to>
    <xdr:sp macro="" textlink="">
      <xdr:nvSpPr>
        <xdr:cNvPr id="9" name="Retângulo: Cantos Arredondados 8">
          <a:hlinkClick xmlns:r="http://schemas.openxmlformats.org/officeDocument/2006/relationships" r:id="rId8"/>
          <a:extLst>
            <a:ext uri="{FF2B5EF4-FFF2-40B4-BE49-F238E27FC236}">
              <a16:creationId xmlns:a16="http://schemas.microsoft.com/office/drawing/2014/main" id="{B785817C-92C1-4DBA-B048-8FC314DC3DDF}"/>
            </a:ext>
          </a:extLst>
        </xdr:cNvPr>
        <xdr:cNvSpPr/>
      </xdr:nvSpPr>
      <xdr:spPr>
        <a:xfrm>
          <a:off x="8134350" y="38100"/>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4</xdr:col>
      <xdr:colOff>38100</xdr:colOff>
      <xdr:row>2</xdr:row>
      <xdr:rowOff>85725</xdr:rowOff>
    </xdr:from>
    <xdr:to>
      <xdr:col>4</xdr:col>
      <xdr:colOff>342900</xdr:colOff>
      <xdr:row>4</xdr:row>
      <xdr:rowOff>19050</xdr:rowOff>
    </xdr:to>
    <xdr:sp macro="" textlink="">
      <xdr:nvSpPr>
        <xdr:cNvPr id="10" name="Seta: para a Direita 9">
          <a:hlinkClick xmlns:r="http://schemas.openxmlformats.org/officeDocument/2006/relationships" r:id="rId9"/>
          <a:extLst>
            <a:ext uri="{FF2B5EF4-FFF2-40B4-BE49-F238E27FC236}">
              <a16:creationId xmlns:a16="http://schemas.microsoft.com/office/drawing/2014/main" id="{000FC948-56A2-4303-BCAE-B40AEB75C95A}"/>
            </a:ext>
          </a:extLst>
        </xdr:cNvPr>
        <xdr:cNvSpPr/>
      </xdr:nvSpPr>
      <xdr:spPr>
        <a:xfrm>
          <a:off x="10115550" y="428625"/>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2200275</xdr:colOff>
      <xdr:row>2</xdr:row>
      <xdr:rowOff>85724</xdr:rowOff>
    </xdr:from>
    <xdr:to>
      <xdr:col>3</xdr:col>
      <xdr:colOff>2495550</xdr:colOff>
      <xdr:row>4</xdr:row>
      <xdr:rowOff>19050</xdr:rowOff>
    </xdr:to>
    <xdr:sp macro="" textlink="">
      <xdr:nvSpPr>
        <xdr:cNvPr id="11" name="Seta: para a Esquerda 10">
          <a:hlinkClick xmlns:r="http://schemas.openxmlformats.org/officeDocument/2006/relationships" r:id="rId10"/>
          <a:extLst>
            <a:ext uri="{FF2B5EF4-FFF2-40B4-BE49-F238E27FC236}">
              <a16:creationId xmlns:a16="http://schemas.microsoft.com/office/drawing/2014/main" id="{ED7B350B-780D-4006-A4B5-E443E22CDCB1}"/>
            </a:ext>
          </a:extLst>
        </xdr:cNvPr>
        <xdr:cNvSpPr/>
      </xdr:nvSpPr>
      <xdr:spPr>
        <a:xfrm>
          <a:off x="9715500" y="428624"/>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ile:///C:\Users\babi-\AppData\Local\Microsoft\Olk\Attachments\ooa-b8606307-77d8-41f5-92b5-0ec61cbf558a\59aea7a3afa5c50e8e4030c556f9d5a64dc9133ee13468a8b24ef8162227317b\Invent&#225;rio%20GHG%20-%202025-01-01_2025-12-31%20Final%20por%20unidade.xlsx" TargetMode="External"/><Relationship Id="rId2" Type="http://schemas.microsoft.com/office/2019/04/relationships/externalLinkLongPath" Target="file:///C:\Users\babi-\AppData\Local\Microsoft\Olk\Attachments\ooa-b8606307-77d8-41f5-92b5-0ec61cbf558a\59aea7a3afa5c50e8e4030c556f9d5a64dc9133ee13468a8b24ef8162227317b\Invent&#225;rio%20GHG%20-%202025-01-01_2025-12-31%20Final%20por%20unidade.xlsx?1A41C44A" TargetMode="External"/><Relationship Id="rId1" Type="http://schemas.openxmlformats.org/officeDocument/2006/relationships/externalLinkPath" Target="file:///\\1A41C44A\Invent&#225;rio%20GHG%20-%202025-01-01_2025-12-31%20Final%20por%20unidad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Aripuanã"/>
      <sheetName val="Planilha1"/>
      <sheetName val="Corporativo BR"/>
      <sheetName val="Juiz de Fora"/>
      <sheetName val="Três Marias"/>
      <sheetName val="Vazante"/>
      <sheetName val="Peru"/>
    </sheetNames>
    <sheetDataSet>
      <sheetData sheetId="0"/>
      <sheetData sheetId="1">
        <row r="12">
          <cell r="C12">
            <v>13391.533342094457</v>
          </cell>
        </row>
        <row r="13">
          <cell r="C13">
            <v>71825.505941471187</v>
          </cell>
        </row>
        <row r="14">
          <cell r="C14">
            <v>34076.909204094001</v>
          </cell>
        </row>
        <row r="15">
          <cell r="C15">
            <v>16734.87531553088</v>
          </cell>
        </row>
        <row r="16">
          <cell r="C16">
            <v>14564.337547410547</v>
          </cell>
        </row>
        <row r="18">
          <cell r="C18">
            <v>30184.435180689299</v>
          </cell>
        </row>
        <row r="19">
          <cell r="C19">
            <v>10604.595384908169</v>
          </cell>
        </row>
        <row r="20">
          <cell r="C20">
            <v>15581.759823493019</v>
          </cell>
        </row>
        <row r="21">
          <cell r="C21">
            <v>1309.3019534462253</v>
          </cell>
        </row>
      </sheetData>
      <sheetData sheetId="2"/>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Bárbara Meyer" id="{8C79C9B4-754F-44BB-939F-A5F9EC6AB267}" userId="S::barbara@fersoesg.com::c0e2c3d5-5cd8-4db7-9dc8-e74e432aa7b2" providerId="AD"/>
</personList>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116" dT="2026-03-23T17:30:59.61" personId="{8C79C9B4-754F-44BB-939F-A5F9EC6AB267}" id="{9B3265E6-B4E7-4C12-96E3-1A2EEEF718CC}">
    <text>Vamos fazer o retroativo? Mudamos o denominador, certo?</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https://www.nexaresources.com/esg/desempenho/" TargetMode="External"/><Relationship Id="rId3" Type="http://schemas.openxmlformats.org/officeDocument/2006/relationships/hyperlink" Target="https://api.mziq.com/mzfilemanager/v2/d/fe910899-6ec8-4afe-a772-1e96c9351084/9553ad6b-ed74-08e3-cef0-3fc1b9c20b11?origin=1" TargetMode="External"/><Relationship Id="rId7" Type="http://schemas.openxmlformats.org/officeDocument/2006/relationships/hyperlink" Target="https://www.nexaresources.com/wp-content/uploads/2024/04/RA_Nexa_2023.pdf" TargetMode="External"/><Relationship Id="rId12" Type="http://schemas.openxmlformats.org/officeDocument/2006/relationships/drawing" Target="../drawings/drawing3.xml"/><Relationship Id="rId2" Type="http://schemas.openxmlformats.org/officeDocument/2006/relationships/hyperlink" Target="https://mz-filemanager.s3.amazonaws.com/fe910899-6ec8-4afe-a772-1e96c9351084/60a47af4-dc21-4b2c-9a5b-e38fb3f04c8e_nexa_20f_2023.pdf" TargetMode="External"/><Relationship Id="rId1" Type="http://schemas.openxmlformats.org/officeDocument/2006/relationships/hyperlink" Target="https://api.mziq.com/mzfilemanager/v2/d/fe910899-6ec8-4afe-a772-1e96c9351084/1129e911-3b64-b821-8f64-2741f0467ce6?origin=1" TargetMode="External"/><Relationship Id="rId6" Type="http://schemas.openxmlformats.org/officeDocument/2006/relationships/hyperlink" Target="https://www.nexaresources.com/wp-content/uploads/2023/05/RA_Nexa_2022_v11_FINAL_SITE.pdf" TargetMode="External"/><Relationship Id="rId11" Type="http://schemas.openxmlformats.org/officeDocument/2006/relationships/hyperlink" Target="https://www.nexaresources.com/esg/desempenho/" TargetMode="External"/><Relationship Id="rId5" Type="http://schemas.openxmlformats.org/officeDocument/2006/relationships/hyperlink" Target="https://www.nexaresources.com/" TargetMode="External"/><Relationship Id="rId10" Type="http://schemas.openxmlformats.org/officeDocument/2006/relationships/hyperlink" Target="https://www.nexaresources.com/esg/desempenho/" TargetMode="External"/><Relationship Id="rId4" Type="http://schemas.openxmlformats.org/officeDocument/2006/relationships/hyperlink" Target="https://www.nexaresources.com/esg/desempenho/" TargetMode="External"/><Relationship Id="rId9" Type="http://schemas.openxmlformats.org/officeDocument/2006/relationships/hyperlink" Target="https://api.mziq.com/mzfilemanager/v2/d/fe910899-6ec8-4afe-a772-1e96c9351084/9553ad6b-ed74-08e3-cef0-3fc1b9c20b11?origin=1"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hyperlink" Target="https://www.nexaresources.com/barragens/"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5CE24-BA51-4D48-9218-A081D978A2C4}">
  <dimension ref="A1:E119"/>
  <sheetViews>
    <sheetView showGridLines="0" showRowColHeaders="0" workbookViewId="0">
      <selection activeCell="C33" sqref="C33"/>
      <extLst>
        <ext xmlns:xlsdti="http://schemas.microsoft.com/office/spreadsheetml/2023/showDataTypeIcons" uri="{77bfe23e-c014-4d31-8a63-9c772dbf06b6}">
          <xlsdti:showDataTypeIcons visible="0"/>
        </ext>
      </extLst>
    </sheetView>
  </sheetViews>
  <sheetFormatPr defaultColWidth="0" defaultRowHeight="15" customHeight="1" zeroHeight="1" x14ac:dyDescent="0.25"/>
  <cols>
    <col min="1" max="1" width="8.7109375" customWidth="1"/>
    <col min="2" max="2" width="52.5703125" customWidth="1"/>
    <col min="3" max="3" width="52.5703125" style="1" customWidth="1"/>
    <col min="4" max="4" width="20.42578125" style="2" customWidth="1"/>
    <col min="5" max="5" width="8.7109375" customWidth="1"/>
    <col min="6" max="16384" width="8.7109375" hidden="1"/>
  </cols>
  <sheetData>
    <row r="1" spans="1:5" ht="14.1" customHeight="1" x14ac:dyDescent="0.25">
      <c r="A1" s="37"/>
    </row>
    <row r="2" spans="1:5" ht="14.1" customHeight="1" x14ac:dyDescent="0.25">
      <c r="A2" s="40"/>
      <c r="B2" s="39"/>
      <c r="C2" s="41"/>
      <c r="D2" s="38"/>
      <c r="E2" s="39"/>
    </row>
    <row r="3" spans="1:5" ht="14.45" customHeight="1" x14ac:dyDescent="0.25"/>
    <row r="4" spans="1:5" ht="14.45" customHeight="1" x14ac:dyDescent="0.25">
      <c r="D4" s="3"/>
    </row>
    <row r="5" spans="1:5" ht="14.45" customHeight="1" x14ac:dyDescent="0.25">
      <c r="C5" s="47"/>
    </row>
    <row r="6" spans="1:5" x14ac:dyDescent="0.25">
      <c r="C6" s="4"/>
    </row>
    <row r="7" spans="1:5" x14ac:dyDescent="0.25"/>
    <row r="8" spans="1:5" ht="20.25" x14ac:dyDescent="0.3">
      <c r="B8" s="25" t="s">
        <v>0</v>
      </c>
      <c r="D8" s="6"/>
    </row>
    <row r="9" spans="1:5" ht="20.100000000000001" customHeight="1" x14ac:dyDescent="0.25">
      <c r="B9" s="7"/>
      <c r="C9" s="4"/>
      <c r="D9" s="6"/>
    </row>
    <row r="10" spans="1:5" x14ac:dyDescent="0.25">
      <c r="C10"/>
      <c r="D10"/>
    </row>
    <row r="11" spans="1:5" x14ac:dyDescent="0.25">
      <c r="C11"/>
      <c r="D11"/>
    </row>
    <row r="12" spans="1:5" x14ac:dyDescent="0.25">
      <c r="C12"/>
      <c r="D12"/>
    </row>
    <row r="13" spans="1:5" x14ac:dyDescent="0.25">
      <c r="C13"/>
      <c r="D13"/>
    </row>
    <row r="14" spans="1:5" x14ac:dyDescent="0.25">
      <c r="C14"/>
      <c r="D14"/>
    </row>
    <row r="15" spans="1:5" x14ac:dyDescent="0.25">
      <c r="C15"/>
      <c r="D15"/>
    </row>
    <row r="16" spans="1:5" x14ac:dyDescent="0.25">
      <c r="C16"/>
      <c r="D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hidden="1" x14ac:dyDescent="0.25"/>
    <row r="42" customFormat="1" hidden="1" x14ac:dyDescent="0.25"/>
    <row r="43" customFormat="1" hidden="1" x14ac:dyDescent="0.25"/>
    <row r="44" customFormat="1" hidden="1" x14ac:dyDescent="0.25"/>
    <row r="45" customFormat="1" hidden="1" x14ac:dyDescent="0.25"/>
    <row r="46" customFormat="1" hidden="1" x14ac:dyDescent="0.25"/>
    <row r="47" customFormat="1" hidden="1" x14ac:dyDescent="0.25"/>
    <row r="48" customFormat="1" hidden="1" x14ac:dyDescent="0.25"/>
    <row r="49" customFormat="1" hidden="1" x14ac:dyDescent="0.25"/>
    <row r="50" customFormat="1" hidden="1" x14ac:dyDescent="0.25"/>
    <row r="51" customFormat="1" hidden="1" x14ac:dyDescent="0.25"/>
    <row r="52" customFormat="1" hidden="1" x14ac:dyDescent="0.25"/>
    <row r="53" customFormat="1" hidden="1" x14ac:dyDescent="0.25"/>
    <row r="54" customFormat="1" hidden="1" x14ac:dyDescent="0.25"/>
    <row r="55" customFormat="1" hidden="1" x14ac:dyDescent="0.25"/>
    <row r="56" customFormat="1" hidden="1" x14ac:dyDescent="0.25"/>
    <row r="57" customFormat="1" hidden="1" x14ac:dyDescent="0.25"/>
    <row r="58" customFormat="1" hidden="1" x14ac:dyDescent="0.25"/>
    <row r="59" customFormat="1" hidden="1" x14ac:dyDescent="0.25"/>
    <row r="60" customFormat="1" hidden="1" x14ac:dyDescent="0.25"/>
    <row r="61" customFormat="1" hidden="1" x14ac:dyDescent="0.25"/>
    <row r="62" customFormat="1" hidden="1" x14ac:dyDescent="0.25"/>
    <row r="63" customFormat="1" hidden="1" x14ac:dyDescent="0.25"/>
    <row r="64" customFormat="1" hidden="1" x14ac:dyDescent="0.25"/>
    <row r="65" customFormat="1" hidden="1" x14ac:dyDescent="0.25"/>
    <row r="66" customFormat="1" hidden="1" x14ac:dyDescent="0.25"/>
    <row r="67" customFormat="1" hidden="1" x14ac:dyDescent="0.25"/>
    <row r="68" customFormat="1" hidden="1" x14ac:dyDescent="0.25"/>
    <row r="69" customFormat="1" hidden="1" x14ac:dyDescent="0.25"/>
    <row r="70" customFormat="1" hidden="1" x14ac:dyDescent="0.25"/>
    <row r="71" customFormat="1" hidden="1" x14ac:dyDescent="0.25"/>
    <row r="72" customFormat="1" hidden="1" x14ac:dyDescent="0.25"/>
    <row r="73" customFormat="1" hidden="1" x14ac:dyDescent="0.25"/>
    <row r="74" customFormat="1" hidden="1" x14ac:dyDescent="0.25"/>
    <row r="75" customFormat="1" hidden="1" x14ac:dyDescent="0.25"/>
    <row r="76" customFormat="1" hidden="1" x14ac:dyDescent="0.25"/>
    <row r="77" customFormat="1" hidden="1" x14ac:dyDescent="0.25"/>
    <row r="78" customFormat="1" hidden="1" x14ac:dyDescent="0.25"/>
    <row r="79" customFormat="1" hidden="1" x14ac:dyDescent="0.25"/>
    <row r="80" customFormat="1" hidden="1" x14ac:dyDescent="0.25"/>
    <row r="81" customFormat="1" hidden="1" x14ac:dyDescent="0.25"/>
    <row r="82" customFormat="1" hidden="1" x14ac:dyDescent="0.25"/>
    <row r="83" customFormat="1" hidden="1" x14ac:dyDescent="0.25"/>
    <row r="84" customFormat="1" hidden="1" x14ac:dyDescent="0.25"/>
    <row r="85" customFormat="1" hidden="1" x14ac:dyDescent="0.25"/>
    <row r="86" customFormat="1" hidden="1" x14ac:dyDescent="0.25"/>
    <row r="87" customFormat="1" hidden="1" x14ac:dyDescent="0.25"/>
    <row r="88" customFormat="1" hidden="1" x14ac:dyDescent="0.25"/>
    <row r="89" customFormat="1" hidden="1" x14ac:dyDescent="0.25"/>
    <row r="90" customFormat="1" hidden="1" x14ac:dyDescent="0.25"/>
    <row r="91" customFormat="1" hidden="1" x14ac:dyDescent="0.25"/>
    <row r="92" customFormat="1" hidden="1" x14ac:dyDescent="0.25"/>
    <row r="93" customFormat="1" hidden="1" x14ac:dyDescent="0.25"/>
    <row r="94" customFormat="1" hidden="1" x14ac:dyDescent="0.25"/>
    <row r="95" customFormat="1" hidden="1" x14ac:dyDescent="0.25"/>
    <row r="96" customFormat="1" hidden="1" x14ac:dyDescent="0.25"/>
    <row r="97" customFormat="1" hidden="1" x14ac:dyDescent="0.25"/>
    <row r="98" customFormat="1" hidden="1" x14ac:dyDescent="0.25"/>
    <row r="99" customFormat="1" hidden="1" x14ac:dyDescent="0.25"/>
    <row r="100" customFormat="1" hidden="1" x14ac:dyDescent="0.25"/>
    <row r="101" customFormat="1" hidden="1" x14ac:dyDescent="0.25"/>
    <row r="102" customFormat="1" hidden="1" x14ac:dyDescent="0.25"/>
    <row r="103" customFormat="1" hidden="1" x14ac:dyDescent="0.25"/>
    <row r="104" customFormat="1" hidden="1" x14ac:dyDescent="0.25"/>
    <row r="105" customFormat="1" hidden="1" x14ac:dyDescent="0.25"/>
    <row r="106" customFormat="1" hidden="1" x14ac:dyDescent="0.25"/>
    <row r="107" customFormat="1" hidden="1" x14ac:dyDescent="0.25"/>
    <row r="108" customFormat="1" hidden="1" x14ac:dyDescent="0.25"/>
    <row r="109" customFormat="1" hidden="1" x14ac:dyDescent="0.25"/>
    <row r="110" customFormat="1" hidden="1" x14ac:dyDescent="0.25"/>
    <row r="111" customFormat="1" hidden="1" x14ac:dyDescent="0.25"/>
    <row r="112" customFormat="1" hidden="1" x14ac:dyDescent="0.25"/>
    <row r="113" customFormat="1" hidden="1" x14ac:dyDescent="0.25"/>
    <row r="114" customFormat="1" hidden="1" x14ac:dyDescent="0.25"/>
    <row r="115" customFormat="1" hidden="1" x14ac:dyDescent="0.25"/>
    <row r="116" customFormat="1" hidden="1" x14ac:dyDescent="0.25"/>
    <row r="117" customFormat="1" hidden="1" x14ac:dyDescent="0.25"/>
    <row r="118" customFormat="1" hidden="1" x14ac:dyDescent="0.25"/>
    <row r="119" customFormat="1" hidden="1" x14ac:dyDescent="0.25"/>
  </sheetData>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02199-D102-42FE-923E-B496A041E122}">
  <dimension ref="A1:R365"/>
  <sheetViews>
    <sheetView showGridLines="0" showRowColHeaders="0" zoomScale="115" zoomScaleNormal="115" workbookViewId="0">
      <selection activeCell="C106" sqref="C106:I106"/>
      <extLst>
        <ext xmlns:xlsdti="http://schemas.microsoft.com/office/spreadsheetml/2023/showDataTypeIcons" uri="{77bfe23e-c014-4d31-8a63-9c772dbf06b6}">
          <xlsdti:showDataTypeIcons visible="0"/>
        </ext>
      </extLst>
    </sheetView>
  </sheetViews>
  <sheetFormatPr defaultColWidth="10.85546875" defaultRowHeight="15" x14ac:dyDescent="0.25"/>
  <cols>
    <col min="1" max="1" width="8.7109375" customWidth="1"/>
    <col min="2" max="2" width="21.85546875" customWidth="1"/>
    <col min="3" max="3" width="18" bestFit="1" customWidth="1"/>
    <col min="4" max="4" width="17.85546875" bestFit="1" customWidth="1"/>
    <col min="5" max="5" width="24.5703125" bestFit="1" customWidth="1"/>
    <col min="6" max="6" width="18.28515625" customWidth="1"/>
    <col min="7" max="7" width="22" bestFit="1" customWidth="1"/>
    <col min="8" max="8" width="19.5703125" bestFit="1" customWidth="1"/>
    <col min="9" max="9" width="20.42578125" customWidth="1"/>
    <col min="10" max="10" width="13.7109375" customWidth="1"/>
    <col min="11" max="11" width="15.7109375" customWidth="1"/>
    <col min="12" max="12" width="14.28515625" customWidth="1"/>
    <col min="13" max="13" width="15" customWidth="1"/>
    <col min="14" max="14" width="21.42578125" customWidth="1"/>
    <col min="15" max="16383" width="0" hidden="1" customWidth="1"/>
    <col min="16384" max="16384" width="2.28515625" customWidth="1"/>
  </cols>
  <sheetData>
    <row r="1" spans="1:14" ht="14.1" customHeight="1" x14ac:dyDescent="0.25">
      <c r="A1" s="43"/>
      <c r="C1" s="1"/>
      <c r="D1" s="2"/>
    </row>
    <row r="2" spans="1:14" ht="14.1" customHeight="1" x14ac:dyDescent="0.25">
      <c r="A2" s="43"/>
      <c r="B2" s="26"/>
      <c r="C2" s="8"/>
      <c r="D2" s="8"/>
      <c r="E2" s="8"/>
      <c r="F2" s="8"/>
      <c r="G2" s="8"/>
      <c r="H2" s="8"/>
      <c r="I2" s="8"/>
      <c r="J2" s="8"/>
      <c r="K2" s="8"/>
      <c r="L2" s="8"/>
      <c r="M2" s="8"/>
      <c r="N2" s="8"/>
    </row>
    <row r="3" spans="1:14" ht="14.45" customHeight="1" x14ac:dyDescent="0.25">
      <c r="C3" s="1"/>
      <c r="D3" s="2"/>
      <c r="E3" s="2"/>
    </row>
    <row r="4" spans="1:14" ht="14.45" customHeight="1" x14ac:dyDescent="0.25">
      <c r="C4" s="1"/>
      <c r="E4" s="3"/>
      <c r="I4" s="3"/>
      <c r="J4" s="3"/>
    </row>
    <row r="5" spans="1:14" ht="14.45" customHeight="1" x14ac:dyDescent="0.25">
      <c r="C5" s="47"/>
      <c r="D5" s="2"/>
      <c r="E5" s="2"/>
    </row>
    <row r="6" spans="1:14" x14ac:dyDescent="0.25">
      <c r="C6" s="1"/>
      <c r="D6" s="2"/>
      <c r="E6" s="2"/>
    </row>
    <row r="7" spans="1:14" x14ac:dyDescent="0.25">
      <c r="C7" s="1"/>
      <c r="D7" s="2"/>
      <c r="E7" s="2"/>
    </row>
    <row r="8" spans="1:14" ht="20.25" x14ac:dyDescent="0.25">
      <c r="B8" s="42" t="s">
        <v>21</v>
      </c>
      <c r="C8" s="4"/>
      <c r="D8" s="6"/>
      <c r="E8" s="6"/>
    </row>
    <row r="9" spans="1:14" ht="20.25" x14ac:dyDescent="0.3">
      <c r="B9" s="5"/>
      <c r="C9" s="4"/>
      <c r="D9" s="6"/>
      <c r="E9" s="6"/>
    </row>
    <row r="10" spans="1:14" s="186" customFormat="1" ht="18" x14ac:dyDescent="0.25">
      <c r="B10" s="479" t="s">
        <v>534</v>
      </c>
      <c r="C10" s="479"/>
      <c r="D10" s="479"/>
      <c r="E10" s="187"/>
      <c r="F10" s="187"/>
      <c r="G10" s="188"/>
      <c r="H10" s="188"/>
      <c r="I10" s="188"/>
      <c r="J10" s="188"/>
    </row>
    <row r="11" spans="1:14" ht="20.25" x14ac:dyDescent="0.3">
      <c r="A11" s="564"/>
      <c r="B11" s="5"/>
      <c r="C11" s="4"/>
      <c r="D11" s="6"/>
      <c r="E11" s="6"/>
    </row>
    <row r="12" spans="1:14" x14ac:dyDescent="0.25">
      <c r="A12" s="564"/>
      <c r="B12" s="572" t="s">
        <v>535</v>
      </c>
      <c r="C12" s="572"/>
      <c r="D12" s="572"/>
      <c r="E12" s="572"/>
      <c r="F12" s="572"/>
      <c r="G12" s="572"/>
      <c r="H12" s="572"/>
      <c r="I12" s="572"/>
    </row>
    <row r="13" spans="1:14" ht="20.25" x14ac:dyDescent="0.3">
      <c r="A13" s="564"/>
      <c r="B13" s="5"/>
      <c r="C13" s="4"/>
      <c r="D13" s="6"/>
      <c r="E13" s="6"/>
      <c r="J13" s="29"/>
      <c r="K13" s="29"/>
      <c r="L13" s="29"/>
      <c r="M13" s="29"/>
    </row>
    <row r="14" spans="1:14" ht="19.899999999999999" customHeight="1" x14ac:dyDescent="0.25">
      <c r="A14" s="564"/>
      <c r="B14" s="580" t="s">
        <v>536</v>
      </c>
      <c r="C14" s="580"/>
      <c r="D14" s="580"/>
      <c r="E14" s="580"/>
      <c r="F14" s="580"/>
      <c r="G14" s="580"/>
      <c r="H14" s="580"/>
      <c r="I14" s="580"/>
      <c r="J14" s="29"/>
      <c r="K14" s="29"/>
      <c r="L14" s="29"/>
      <c r="M14" s="29"/>
    </row>
    <row r="15" spans="1:14" ht="24.6" customHeight="1" x14ac:dyDescent="0.25">
      <c r="A15" s="564"/>
      <c r="B15" s="579"/>
      <c r="C15" s="580" t="s">
        <v>537</v>
      </c>
      <c r="D15" s="580"/>
      <c r="E15" s="580" t="s">
        <v>538</v>
      </c>
      <c r="F15" s="580"/>
      <c r="G15" s="580" t="s">
        <v>539</v>
      </c>
      <c r="H15" s="580"/>
      <c r="I15" s="580"/>
      <c r="J15" s="29"/>
      <c r="K15" s="588"/>
      <c r="L15" s="29"/>
      <c r="M15" s="29"/>
    </row>
    <row r="16" spans="1:14" ht="18" customHeight="1" x14ac:dyDescent="0.25">
      <c r="A16" s="564"/>
      <c r="B16" s="579"/>
      <c r="C16" s="28" t="s">
        <v>540</v>
      </c>
      <c r="D16" s="28" t="s">
        <v>541</v>
      </c>
      <c r="E16" s="28" t="s">
        <v>542</v>
      </c>
      <c r="F16" s="28" t="s">
        <v>543</v>
      </c>
      <c r="G16" s="28" t="s">
        <v>544</v>
      </c>
      <c r="H16" s="28" t="s">
        <v>545</v>
      </c>
      <c r="I16" s="28" t="s">
        <v>546</v>
      </c>
      <c r="J16" s="29"/>
      <c r="K16" s="588"/>
      <c r="L16" s="29"/>
      <c r="M16" s="29"/>
    </row>
    <row r="17" spans="1:13" ht="18" hidden="1" customHeight="1" x14ac:dyDescent="0.25">
      <c r="A17" s="564"/>
      <c r="B17" s="14">
        <v>2022</v>
      </c>
      <c r="C17" s="19">
        <v>770</v>
      </c>
      <c r="D17" s="19">
        <v>243</v>
      </c>
      <c r="E17" s="29">
        <v>0.14000000000000001</v>
      </c>
      <c r="F17" s="29">
        <v>0.04</v>
      </c>
      <c r="G17" s="29">
        <v>0.04</v>
      </c>
      <c r="H17" s="29">
        <v>0.13</v>
      </c>
      <c r="I17" s="29">
        <v>0.01</v>
      </c>
      <c r="J17" s="29"/>
      <c r="K17" s="588"/>
      <c r="L17" s="290"/>
      <c r="M17" s="290"/>
    </row>
    <row r="18" spans="1:13" ht="18" customHeight="1" x14ac:dyDescent="0.25">
      <c r="A18" s="564"/>
      <c r="B18" s="14">
        <v>2023</v>
      </c>
      <c r="C18" s="19">
        <v>613</v>
      </c>
      <c r="D18" s="19">
        <v>176</v>
      </c>
      <c r="E18" s="29">
        <v>0.02</v>
      </c>
      <c r="F18" s="29">
        <v>0.09</v>
      </c>
      <c r="G18" s="29">
        <v>0.16</v>
      </c>
      <c r="H18" s="29">
        <v>0.01</v>
      </c>
      <c r="I18" s="29">
        <v>-0.05</v>
      </c>
      <c r="J18" s="29"/>
      <c r="K18" s="588"/>
      <c r="L18" s="290"/>
      <c r="M18" s="290"/>
    </row>
    <row r="19" spans="1:13" ht="18" customHeight="1" x14ac:dyDescent="0.25">
      <c r="A19" s="564"/>
      <c r="B19" s="14">
        <v>2024</v>
      </c>
      <c r="C19" s="19">
        <v>968</v>
      </c>
      <c r="D19" s="19">
        <v>283</v>
      </c>
      <c r="E19" s="29">
        <v>-0.09</v>
      </c>
      <c r="F19" s="29">
        <v>-7.0000000000000007E-2</v>
      </c>
      <c r="G19" s="29">
        <v>0.04</v>
      </c>
      <c r="H19" s="29">
        <v>-0.1</v>
      </c>
      <c r="I19" s="29">
        <v>-0.16</v>
      </c>
      <c r="J19" s="29"/>
      <c r="K19" s="588"/>
      <c r="L19" s="290"/>
      <c r="M19" s="290"/>
    </row>
    <row r="20" spans="1:13" ht="18" customHeight="1" x14ac:dyDescent="0.25">
      <c r="A20" s="564"/>
      <c r="B20" s="14">
        <v>2025</v>
      </c>
      <c r="C20" s="19">
        <v>543</v>
      </c>
      <c r="D20" s="19">
        <v>177</v>
      </c>
      <c r="E20" s="29">
        <v>0.11840383776711731</v>
      </c>
      <c r="F20" s="29">
        <v>0.17217898832684825</v>
      </c>
      <c r="G20" s="29">
        <v>0.14818101153504881</v>
      </c>
      <c r="H20" s="29">
        <v>0.1381868131868132</v>
      </c>
      <c r="I20" s="29">
        <v>5.9031877213695398E-2</v>
      </c>
      <c r="J20" s="29"/>
      <c r="K20" s="588"/>
      <c r="L20" s="290"/>
      <c r="M20" s="290"/>
    </row>
    <row r="21" spans="1:13" x14ac:dyDescent="0.25">
      <c r="A21" s="564"/>
      <c r="B21" s="14"/>
      <c r="C21" s="4"/>
      <c r="D21" s="6"/>
      <c r="E21" s="6"/>
      <c r="K21" s="588"/>
    </row>
    <row r="22" spans="1:13" x14ac:dyDescent="0.25">
      <c r="A22" s="564"/>
      <c r="B22" s="580" t="s">
        <v>547</v>
      </c>
      <c r="C22" s="580"/>
      <c r="D22" s="580"/>
      <c r="E22" s="580"/>
      <c r="F22" s="580"/>
      <c r="G22" s="580"/>
      <c r="H22" s="580"/>
      <c r="I22" s="580"/>
      <c r="J22" s="28"/>
      <c r="K22" s="588"/>
      <c r="L22" s="28"/>
      <c r="M22" s="28"/>
    </row>
    <row r="23" spans="1:13" ht="27.6" customHeight="1" x14ac:dyDescent="0.25">
      <c r="A23" s="564"/>
      <c r="B23" s="579"/>
      <c r="C23" s="580" t="s">
        <v>537</v>
      </c>
      <c r="D23" s="580"/>
      <c r="E23" s="580" t="s">
        <v>548</v>
      </c>
      <c r="F23" s="580"/>
      <c r="G23" s="580" t="s">
        <v>549</v>
      </c>
      <c r="H23" s="580"/>
      <c r="I23" s="580"/>
      <c r="J23" s="28"/>
      <c r="K23" s="290"/>
      <c r="L23" s="290"/>
      <c r="M23" s="290"/>
    </row>
    <row r="24" spans="1:13" ht="18" customHeight="1" x14ac:dyDescent="0.25">
      <c r="B24" s="579"/>
      <c r="C24" s="28" t="s">
        <v>540</v>
      </c>
      <c r="D24" s="28" t="s">
        <v>541</v>
      </c>
      <c r="E24" s="28" t="s">
        <v>542</v>
      </c>
      <c r="F24" s="28" t="s">
        <v>543</v>
      </c>
      <c r="G24" s="28" t="s">
        <v>544</v>
      </c>
      <c r="H24" s="28" t="s">
        <v>545</v>
      </c>
      <c r="I24" s="28" t="s">
        <v>546</v>
      </c>
      <c r="J24" s="28"/>
      <c r="K24" s="290"/>
      <c r="L24" s="290"/>
      <c r="M24" s="290"/>
    </row>
    <row r="25" spans="1:13" ht="18" hidden="1" customHeight="1" x14ac:dyDescent="0.25">
      <c r="B25" s="14">
        <v>2022</v>
      </c>
      <c r="C25" s="19">
        <v>624</v>
      </c>
      <c r="D25" s="19">
        <v>229</v>
      </c>
      <c r="E25" s="29">
        <v>0.13</v>
      </c>
      <c r="F25" s="29">
        <v>0.06</v>
      </c>
      <c r="G25" s="29">
        <v>0.06</v>
      </c>
      <c r="H25" s="29">
        <v>0.09</v>
      </c>
      <c r="I25" s="29">
        <v>0</v>
      </c>
      <c r="J25" s="29"/>
      <c r="K25" s="290"/>
      <c r="L25" s="290"/>
      <c r="M25" s="290"/>
    </row>
    <row r="26" spans="1:13" ht="18" customHeight="1" x14ac:dyDescent="0.25">
      <c r="B26" s="14">
        <v>2023</v>
      </c>
      <c r="C26" s="19">
        <v>707</v>
      </c>
      <c r="D26" s="19">
        <v>259</v>
      </c>
      <c r="E26" s="29">
        <v>0.11</v>
      </c>
      <c r="F26" s="29">
        <v>0.04</v>
      </c>
      <c r="G26" s="29">
        <v>7.0000000000000007E-2</v>
      </c>
      <c r="H26" s="29">
        <v>0.1</v>
      </c>
      <c r="I26" s="29">
        <v>0</v>
      </c>
      <c r="J26" s="29"/>
      <c r="K26" s="290"/>
      <c r="L26" s="290"/>
      <c r="M26" s="290"/>
    </row>
    <row r="27" spans="1:13" ht="18" customHeight="1" x14ac:dyDescent="0.25">
      <c r="B27" s="14">
        <v>2024</v>
      </c>
      <c r="C27" s="19">
        <v>586</v>
      </c>
      <c r="D27" s="19">
        <v>214</v>
      </c>
      <c r="E27" s="29">
        <v>0.14000000000000001</v>
      </c>
      <c r="F27" s="29">
        <v>0.23</v>
      </c>
      <c r="G27" s="29">
        <v>0.28000000000000003</v>
      </c>
      <c r="H27" s="29">
        <v>0.14000000000000001</v>
      </c>
      <c r="I27" s="29">
        <v>0.03</v>
      </c>
      <c r="J27" s="29"/>
      <c r="K27" s="290"/>
      <c r="L27" s="290"/>
      <c r="M27" s="290"/>
    </row>
    <row r="28" spans="1:13" ht="15.75" customHeight="1" x14ac:dyDescent="0.25">
      <c r="B28" s="14">
        <v>2025</v>
      </c>
      <c r="C28" s="19">
        <v>853</v>
      </c>
      <c r="D28" s="19">
        <v>295</v>
      </c>
      <c r="E28" s="29">
        <v>0.18600087221979938</v>
      </c>
      <c r="F28" s="29">
        <v>0.28696498054474706</v>
      </c>
      <c r="G28" s="29">
        <v>0.38686779059449866</v>
      </c>
      <c r="H28" s="29">
        <v>0.18324175824175823</v>
      </c>
      <c r="I28" s="29">
        <v>5.3128689492325853E-2</v>
      </c>
    </row>
    <row r="29" spans="1:13" ht="68.25" customHeight="1" x14ac:dyDescent="0.25">
      <c r="B29" s="587" t="s">
        <v>1080</v>
      </c>
      <c r="C29" s="587"/>
      <c r="D29" s="587"/>
      <c r="E29" s="587"/>
      <c r="F29" s="587"/>
      <c r="G29" s="587"/>
      <c r="H29" s="587"/>
      <c r="I29" s="587"/>
      <c r="J29" s="294"/>
    </row>
    <row r="30" spans="1:13" hidden="1" x14ac:dyDescent="0.25">
      <c r="B30" s="581" t="s">
        <v>550</v>
      </c>
      <c r="C30" s="582"/>
      <c r="D30" s="582"/>
      <c r="E30" s="583"/>
      <c r="F30" s="296">
        <v>2022</v>
      </c>
      <c r="G30" s="296">
        <v>2023</v>
      </c>
      <c r="H30" s="297">
        <v>2024</v>
      </c>
      <c r="I30" s="294"/>
      <c r="J30" s="294"/>
    </row>
    <row r="31" spans="1:13" hidden="1" x14ac:dyDescent="0.25">
      <c r="B31" s="584" t="s">
        <v>551</v>
      </c>
      <c r="C31" s="584"/>
      <c r="D31" s="584"/>
      <c r="E31" s="584"/>
      <c r="F31" s="298">
        <v>9.2465753424657529E-2</v>
      </c>
      <c r="G31" s="298">
        <v>6.2233285917496446E-2</v>
      </c>
      <c r="H31" s="298">
        <v>0.13447619047619047</v>
      </c>
      <c r="I31" s="294"/>
      <c r="J31" s="294"/>
    </row>
    <row r="32" spans="1:13" hidden="1" x14ac:dyDescent="0.25">
      <c r="B32" s="584" t="s">
        <v>552</v>
      </c>
      <c r="C32" s="584"/>
      <c r="D32" s="584"/>
      <c r="E32" s="584"/>
      <c r="F32" s="298">
        <v>2.9109589041095889E-2</v>
      </c>
      <c r="G32" s="298">
        <v>0</v>
      </c>
      <c r="H32" s="298">
        <v>0</v>
      </c>
      <c r="I32" s="294"/>
      <c r="J32" s="294"/>
    </row>
    <row r="33" spans="1:10" hidden="1" x14ac:dyDescent="0.25">
      <c r="B33" s="584" t="s">
        <v>553</v>
      </c>
      <c r="C33" s="584"/>
      <c r="D33" s="584"/>
      <c r="E33" s="584"/>
      <c r="F33" s="298">
        <v>0</v>
      </c>
      <c r="G33" s="298">
        <v>3.2361308677098154E-2</v>
      </c>
      <c r="H33" s="298">
        <v>4.3809523809523812E-2</v>
      </c>
      <c r="I33" s="294"/>
      <c r="J33" s="294"/>
    </row>
    <row r="34" spans="1:10" hidden="1" x14ac:dyDescent="0.25">
      <c r="B34" s="584" t="s">
        <v>554</v>
      </c>
      <c r="C34" s="584"/>
      <c r="D34" s="584"/>
      <c r="E34" s="584"/>
      <c r="F34" s="298">
        <v>5.1883561643835618E-2</v>
      </c>
      <c r="G34" s="298">
        <v>4.4452347083926029E-2</v>
      </c>
      <c r="H34" s="298">
        <v>0.06</v>
      </c>
      <c r="I34" s="294"/>
      <c r="J34" s="294"/>
    </row>
    <row r="35" spans="1:10" ht="20.25" hidden="1" x14ac:dyDescent="0.3">
      <c r="B35" s="291"/>
      <c r="C35" s="292"/>
      <c r="D35" s="293"/>
      <c r="E35" s="293"/>
      <c r="F35" s="294"/>
      <c r="G35" s="294"/>
      <c r="H35" s="294"/>
      <c r="I35" s="295"/>
      <c r="J35" s="294"/>
    </row>
    <row r="36" spans="1:10" ht="20.25" hidden="1" x14ac:dyDescent="0.3">
      <c r="B36" s="291"/>
      <c r="C36" s="292"/>
      <c r="D36" s="293"/>
      <c r="E36" s="293"/>
      <c r="F36" s="294"/>
      <c r="G36" s="294"/>
      <c r="H36" s="294"/>
      <c r="I36" s="295"/>
      <c r="J36" s="294"/>
    </row>
    <row r="37" spans="1:10" ht="20.25" hidden="1" x14ac:dyDescent="0.3">
      <c r="B37" s="5"/>
      <c r="C37" s="4"/>
      <c r="D37" s="6"/>
      <c r="E37" s="6"/>
      <c r="I37" s="19"/>
    </row>
    <row r="38" spans="1:10" ht="20.25" x14ac:dyDescent="0.3">
      <c r="B38" s="5"/>
      <c r="C38" s="4"/>
      <c r="D38" s="6"/>
      <c r="E38" s="6"/>
      <c r="I38" s="19"/>
    </row>
    <row r="39" spans="1:10" s="186" customFormat="1" ht="18" x14ac:dyDescent="0.25">
      <c r="B39" s="479" t="s">
        <v>555</v>
      </c>
      <c r="C39" s="479"/>
      <c r="D39" s="479"/>
      <c r="E39" s="187"/>
      <c r="F39" s="187"/>
      <c r="G39" s="188"/>
      <c r="H39" s="188"/>
      <c r="I39" s="188"/>
      <c r="J39" s="188"/>
    </row>
    <row r="40" spans="1:10" ht="6" customHeight="1" x14ac:dyDescent="0.3">
      <c r="A40" s="564"/>
      <c r="B40" s="5"/>
      <c r="C40" s="4"/>
      <c r="D40" s="6"/>
      <c r="E40" s="6"/>
    </row>
    <row r="41" spans="1:10" x14ac:dyDescent="0.25">
      <c r="A41" s="564"/>
      <c r="B41" s="572" t="s">
        <v>556</v>
      </c>
      <c r="C41" s="572"/>
      <c r="D41" s="572"/>
      <c r="E41" s="572"/>
      <c r="F41" s="572"/>
      <c r="G41" s="572"/>
      <c r="H41" s="572"/>
      <c r="I41" s="572"/>
    </row>
    <row r="42" spans="1:10" ht="20.25" hidden="1" x14ac:dyDescent="0.3">
      <c r="A42" s="564"/>
      <c r="B42" s="5"/>
      <c r="C42" s="4"/>
      <c r="D42" s="6"/>
      <c r="E42" s="6"/>
    </row>
    <row r="43" spans="1:10" x14ac:dyDescent="0.25">
      <c r="A43" s="564"/>
      <c r="B43" s="299"/>
      <c r="C43" s="569"/>
      <c r="D43" s="569"/>
      <c r="E43" s="569"/>
      <c r="F43" s="569"/>
      <c r="G43" s="569"/>
      <c r="H43" s="569"/>
      <c r="I43" s="287"/>
    </row>
    <row r="44" spans="1:10" ht="145.15" customHeight="1" x14ac:dyDescent="0.25">
      <c r="B44" s="14">
        <v>2024</v>
      </c>
      <c r="C44" s="567" t="s">
        <v>557</v>
      </c>
      <c r="D44" s="568"/>
      <c r="E44" s="568"/>
      <c r="F44" s="568"/>
      <c r="G44" s="568"/>
      <c r="H44" s="568"/>
      <c r="I44" s="568"/>
      <c r="J44" s="30"/>
    </row>
    <row r="45" spans="1:10" ht="145.15" customHeight="1" x14ac:dyDescent="0.25">
      <c r="B45" s="14">
        <v>2025</v>
      </c>
      <c r="C45" s="567" t="s">
        <v>1032</v>
      </c>
      <c r="D45" s="568"/>
      <c r="E45" s="568"/>
      <c r="F45" s="568"/>
      <c r="G45" s="568"/>
      <c r="H45" s="568"/>
      <c r="I45" s="568"/>
      <c r="J45" s="30"/>
    </row>
    <row r="46" spans="1:10" x14ac:dyDescent="0.25">
      <c r="B46" s="14"/>
      <c r="C46" s="4"/>
      <c r="D46" s="6"/>
      <c r="E46" s="6"/>
    </row>
    <row r="47" spans="1:10" s="186" customFormat="1" ht="18" x14ac:dyDescent="0.25">
      <c r="B47" s="479" t="s">
        <v>558</v>
      </c>
      <c r="C47" s="479"/>
      <c r="D47" s="479"/>
      <c r="E47" s="187"/>
      <c r="F47" s="187"/>
      <c r="G47" s="188"/>
      <c r="H47" s="188"/>
      <c r="I47" s="188"/>
      <c r="J47" s="188"/>
    </row>
    <row r="48" spans="1:10" ht="8.4499999999999993" customHeight="1" x14ac:dyDescent="0.3">
      <c r="A48" s="564"/>
      <c r="B48" s="5"/>
      <c r="C48" s="4"/>
      <c r="D48" s="6"/>
      <c r="E48" s="6"/>
    </row>
    <row r="49" spans="1:10" x14ac:dyDescent="0.25">
      <c r="A49" s="564"/>
      <c r="B49" s="572" t="s">
        <v>559</v>
      </c>
      <c r="C49" s="572"/>
      <c r="D49" s="572"/>
      <c r="E49" s="572"/>
      <c r="F49" s="572"/>
      <c r="G49" s="572"/>
      <c r="H49" s="572"/>
      <c r="I49" s="572"/>
    </row>
    <row r="50" spans="1:10" ht="10.9" customHeight="1" x14ac:dyDescent="0.3">
      <c r="A50" s="564"/>
      <c r="B50" s="5"/>
      <c r="C50" s="4"/>
      <c r="D50" s="6"/>
      <c r="E50" s="300"/>
      <c r="F50" s="12"/>
    </row>
    <row r="51" spans="1:10" ht="28.5" customHeight="1" x14ac:dyDescent="0.25">
      <c r="A51" s="564"/>
      <c r="B51" s="596"/>
      <c r="C51" s="585" t="s">
        <v>560</v>
      </c>
      <c r="D51" s="586"/>
      <c r="E51" s="585" t="s">
        <v>561</v>
      </c>
      <c r="F51" s="586"/>
      <c r="G51" s="585" t="s">
        <v>562</v>
      </c>
      <c r="H51" s="586"/>
      <c r="I51" s="585" t="s">
        <v>563</v>
      </c>
      <c r="J51" s="586"/>
    </row>
    <row r="52" spans="1:10" x14ac:dyDescent="0.25">
      <c r="A52" s="12"/>
      <c r="B52" s="597"/>
      <c r="C52" s="306" t="s">
        <v>564</v>
      </c>
      <c r="D52" s="306" t="s">
        <v>565</v>
      </c>
      <c r="E52" s="306" t="s">
        <v>564</v>
      </c>
      <c r="F52" s="306" t="s">
        <v>565</v>
      </c>
      <c r="G52" s="306" t="s">
        <v>564</v>
      </c>
      <c r="H52" s="306" t="s">
        <v>565</v>
      </c>
      <c r="I52" s="306" t="s">
        <v>564</v>
      </c>
      <c r="J52" s="306" t="s">
        <v>565</v>
      </c>
    </row>
    <row r="53" spans="1:10" x14ac:dyDescent="0.25">
      <c r="B53" s="14">
        <v>2024</v>
      </c>
      <c r="C53" s="19">
        <v>922</v>
      </c>
      <c r="D53" s="19">
        <v>4328</v>
      </c>
      <c r="E53" s="19">
        <v>39</v>
      </c>
      <c r="F53" s="19">
        <v>87</v>
      </c>
      <c r="G53" s="19">
        <v>18</v>
      </c>
      <c r="H53" s="19">
        <v>76</v>
      </c>
      <c r="I53" s="303">
        <v>0.46153846153846156</v>
      </c>
      <c r="J53" s="304">
        <v>0.87356321839080464</v>
      </c>
    </row>
    <row r="54" spans="1:10" x14ac:dyDescent="0.25">
      <c r="B54" s="14">
        <v>2025</v>
      </c>
      <c r="C54" s="19">
        <v>1028</v>
      </c>
      <c r="D54" s="19">
        <v>4587</v>
      </c>
      <c r="E54" s="19">
        <v>63</v>
      </c>
      <c r="F54" s="19">
        <v>108</v>
      </c>
      <c r="G54" s="19">
        <v>54</v>
      </c>
      <c r="H54" s="19">
        <v>106</v>
      </c>
      <c r="I54" s="303">
        <v>0.8571428571428571</v>
      </c>
      <c r="J54" s="304">
        <v>0.98148148148148151</v>
      </c>
    </row>
    <row r="55" spans="1:10" ht="20.25" x14ac:dyDescent="0.3">
      <c r="B55" s="5"/>
      <c r="C55" s="4"/>
      <c r="D55" s="6"/>
      <c r="E55" s="6"/>
    </row>
    <row r="56" spans="1:10" ht="33.6" customHeight="1" x14ac:dyDescent="0.25">
      <c r="B56" s="598"/>
      <c r="C56" s="585" t="s">
        <v>566</v>
      </c>
      <c r="D56" s="593"/>
      <c r="E56" s="594" t="s">
        <v>567</v>
      </c>
      <c r="F56" s="595"/>
    </row>
    <row r="57" spans="1:10" x14ac:dyDescent="0.25">
      <c r="A57" s="12"/>
      <c r="B57" s="599"/>
      <c r="C57" s="306" t="s">
        <v>564</v>
      </c>
      <c r="D57" s="306" t="s">
        <v>565</v>
      </c>
      <c r="E57" s="306" t="s">
        <v>564</v>
      </c>
      <c r="F57" s="306" t="s">
        <v>565</v>
      </c>
    </row>
    <row r="58" spans="1:10" x14ac:dyDescent="0.25">
      <c r="B58" s="14">
        <v>2024</v>
      </c>
      <c r="C58" s="19">
        <v>38</v>
      </c>
      <c r="D58" s="19">
        <v>56</v>
      </c>
      <c r="E58" s="305">
        <v>0.77551020408163263</v>
      </c>
      <c r="F58" s="305">
        <v>0.65116279069767447</v>
      </c>
    </row>
    <row r="59" spans="1:10" x14ac:dyDescent="0.25">
      <c r="B59" s="14">
        <v>2025</v>
      </c>
      <c r="C59" s="19">
        <v>34</v>
      </c>
      <c r="D59" s="19">
        <v>90</v>
      </c>
      <c r="E59" s="19">
        <v>0.84899999999999998</v>
      </c>
      <c r="F59" s="19">
        <v>0.65</v>
      </c>
      <c r="G59" s="305"/>
      <c r="H59" s="305"/>
    </row>
    <row r="60" spans="1:10" x14ac:dyDescent="0.25">
      <c r="B60" s="14"/>
      <c r="C60" s="19"/>
      <c r="D60" s="19"/>
      <c r="E60" s="19"/>
      <c r="F60" s="19"/>
      <c r="G60" s="305"/>
      <c r="H60" s="305"/>
    </row>
    <row r="61" spans="1:10" ht="57" customHeight="1" x14ac:dyDescent="0.25">
      <c r="B61" s="570" t="s">
        <v>1033</v>
      </c>
      <c r="C61" s="572"/>
      <c r="D61" s="572"/>
      <c r="E61" s="572"/>
      <c r="F61" s="572"/>
      <c r="G61" s="572"/>
      <c r="H61" s="572"/>
      <c r="I61" s="572"/>
    </row>
    <row r="62" spans="1:10" ht="20.25" x14ac:dyDescent="0.3">
      <c r="B62" s="5"/>
      <c r="C62" s="4"/>
      <c r="D62" s="6"/>
      <c r="E62" s="6"/>
    </row>
    <row r="63" spans="1:10" s="186" customFormat="1" ht="18" x14ac:dyDescent="0.25">
      <c r="B63" s="479" t="s">
        <v>569</v>
      </c>
      <c r="C63" s="479"/>
      <c r="D63" s="479"/>
      <c r="E63" s="187"/>
      <c r="F63" s="187"/>
      <c r="G63" s="188"/>
      <c r="H63" s="188"/>
      <c r="I63" s="188"/>
      <c r="J63" s="188"/>
    </row>
    <row r="64" spans="1:10" ht="9" customHeight="1" x14ac:dyDescent="0.3">
      <c r="A64" s="564"/>
      <c r="B64" s="5"/>
      <c r="C64" s="4"/>
      <c r="D64" s="6"/>
      <c r="E64" s="6"/>
    </row>
    <row r="65" spans="1:10" x14ac:dyDescent="0.25">
      <c r="A65" s="564"/>
      <c r="B65" s="572" t="s">
        <v>570</v>
      </c>
      <c r="C65" s="572"/>
      <c r="D65" s="572"/>
      <c r="E65" s="572"/>
      <c r="F65" s="572"/>
      <c r="G65" s="572"/>
      <c r="H65" s="572"/>
      <c r="I65" s="572"/>
    </row>
    <row r="66" spans="1:10" ht="6" customHeight="1" x14ac:dyDescent="0.25">
      <c r="A66" s="564"/>
      <c r="B66" s="13"/>
      <c r="C66" s="4"/>
      <c r="D66" s="6"/>
      <c r="E66" s="6"/>
    </row>
    <row r="67" spans="1:10" x14ac:dyDescent="0.25">
      <c r="A67" s="564"/>
      <c r="B67" s="289"/>
      <c r="C67" s="566"/>
      <c r="D67" s="566"/>
      <c r="E67" s="566"/>
      <c r="F67" s="566"/>
      <c r="G67" s="566"/>
      <c r="H67" s="566"/>
      <c r="I67" s="288"/>
    </row>
    <row r="68" spans="1:10" ht="67.900000000000006" customHeight="1" x14ac:dyDescent="0.25">
      <c r="B68" s="14">
        <v>2024</v>
      </c>
      <c r="C68" s="563" t="s">
        <v>571</v>
      </c>
      <c r="D68" s="563"/>
      <c r="E68" s="563"/>
      <c r="F68" s="563"/>
      <c r="G68" s="563"/>
      <c r="H68" s="563"/>
      <c r="I68" s="17" t="s">
        <v>36</v>
      </c>
    </row>
    <row r="69" spans="1:10" ht="67.900000000000006" customHeight="1" x14ac:dyDescent="0.25">
      <c r="B69" s="14">
        <v>2025</v>
      </c>
      <c r="C69" s="563" t="s">
        <v>571</v>
      </c>
      <c r="D69" s="563"/>
      <c r="E69" s="563"/>
      <c r="F69" s="563"/>
      <c r="G69" s="563"/>
      <c r="H69" s="563"/>
      <c r="I69" s="17"/>
    </row>
    <row r="70" spans="1:10" ht="18.600000000000001" customHeight="1" x14ac:dyDescent="0.25">
      <c r="B70" s="14"/>
      <c r="C70" s="15"/>
      <c r="D70" s="15"/>
      <c r="E70" s="15"/>
      <c r="F70" s="15"/>
      <c r="G70" s="15"/>
      <c r="H70" s="15"/>
      <c r="I70" s="17"/>
    </row>
    <row r="71" spans="1:10" x14ac:dyDescent="0.25">
      <c r="B71" s="600" t="s">
        <v>568</v>
      </c>
      <c r="C71" s="572"/>
      <c r="D71" s="572"/>
      <c r="E71" s="572"/>
      <c r="F71" s="572"/>
      <c r="G71" s="572"/>
      <c r="H71" s="572"/>
      <c r="I71" s="572"/>
    </row>
    <row r="72" spans="1:10" ht="20.25" x14ac:dyDescent="0.3">
      <c r="B72" s="5"/>
      <c r="C72" s="4"/>
      <c r="D72" s="6"/>
      <c r="E72" s="6"/>
    </row>
    <row r="73" spans="1:10" s="186" customFormat="1" ht="18" x14ac:dyDescent="0.25">
      <c r="B73" s="479" t="s">
        <v>572</v>
      </c>
      <c r="C73" s="479"/>
      <c r="D73" s="479"/>
      <c r="E73" s="187"/>
      <c r="F73" s="187"/>
      <c r="G73" s="188"/>
      <c r="H73" s="188"/>
      <c r="I73" s="188"/>
      <c r="J73" s="188"/>
    </row>
    <row r="74" spans="1:10" ht="9.6" customHeight="1" x14ac:dyDescent="0.3">
      <c r="A74" s="564"/>
      <c r="B74" s="5"/>
      <c r="C74" s="4"/>
      <c r="D74" s="6"/>
      <c r="E74" s="6"/>
    </row>
    <row r="75" spans="1:10" x14ac:dyDescent="0.25">
      <c r="A75" s="564"/>
      <c r="B75" s="572" t="s">
        <v>573</v>
      </c>
      <c r="C75" s="572"/>
      <c r="D75" s="572"/>
      <c r="E75" s="572"/>
      <c r="F75" s="572"/>
      <c r="G75" s="572"/>
      <c r="H75" s="572"/>
      <c r="I75" s="572"/>
    </row>
    <row r="76" spans="1:10" ht="7.15" customHeight="1" x14ac:dyDescent="0.3">
      <c r="A76" s="564"/>
      <c r="B76" s="5"/>
      <c r="C76" s="4"/>
      <c r="D76" s="6"/>
      <c r="E76" s="6"/>
    </row>
    <row r="77" spans="1:10" ht="15" customHeight="1" x14ac:dyDescent="0.25">
      <c r="A77" s="564"/>
      <c r="B77" s="289"/>
      <c r="C77" s="289"/>
      <c r="D77" s="289"/>
      <c r="E77" s="289"/>
      <c r="F77" s="289"/>
      <c r="G77" s="289"/>
      <c r="H77" s="289"/>
      <c r="I77" s="289"/>
    </row>
    <row r="78" spans="1:10" ht="304.89999999999998" customHeight="1" x14ac:dyDescent="0.25">
      <c r="A78" s="564"/>
      <c r="B78" s="14">
        <v>2024</v>
      </c>
      <c r="C78" s="555" t="s">
        <v>574</v>
      </c>
      <c r="D78" s="555"/>
      <c r="E78" s="555"/>
      <c r="F78" s="555"/>
      <c r="G78" s="555"/>
      <c r="H78" s="555"/>
      <c r="I78" s="555"/>
    </row>
    <row r="79" spans="1:10" ht="195" customHeight="1" x14ac:dyDescent="0.25">
      <c r="A79" s="12"/>
      <c r="B79" s="14">
        <v>2025</v>
      </c>
      <c r="C79" s="555" t="s">
        <v>1034</v>
      </c>
      <c r="D79" s="555"/>
      <c r="E79" s="555"/>
      <c r="F79" s="555"/>
      <c r="G79" s="555"/>
      <c r="H79" s="555"/>
      <c r="I79" s="555"/>
    </row>
    <row r="80" spans="1:10" x14ac:dyDescent="0.25">
      <c r="B80" s="556"/>
      <c r="C80" s="556"/>
      <c r="D80" s="556"/>
      <c r="E80" s="556"/>
      <c r="F80" s="556"/>
      <c r="G80" s="556"/>
      <c r="H80" s="556"/>
    </row>
    <row r="81" spans="1:10" ht="20.25" x14ac:dyDescent="0.3">
      <c r="B81" s="5"/>
      <c r="C81" s="4"/>
      <c r="D81" s="6"/>
      <c r="E81" s="6"/>
    </row>
    <row r="82" spans="1:10" ht="20.25" x14ac:dyDescent="0.3">
      <c r="B82" s="5"/>
      <c r="C82" s="4"/>
      <c r="D82" s="6"/>
      <c r="E82" s="6"/>
    </row>
    <row r="83" spans="1:10" s="186" customFormat="1" ht="18" x14ac:dyDescent="0.25">
      <c r="B83" s="479" t="s">
        <v>575</v>
      </c>
      <c r="C83" s="479"/>
      <c r="D83" s="479"/>
      <c r="E83" s="187"/>
      <c r="F83" s="187"/>
      <c r="G83" s="188"/>
      <c r="H83" s="188"/>
      <c r="I83" s="188"/>
      <c r="J83" s="188"/>
    </row>
    <row r="84" spans="1:10" ht="16.149999999999999" customHeight="1" x14ac:dyDescent="0.3">
      <c r="A84" s="564"/>
      <c r="B84" s="5"/>
      <c r="C84" s="4"/>
      <c r="D84" s="6"/>
      <c r="E84" s="6"/>
    </row>
    <row r="85" spans="1:10" x14ac:dyDescent="0.25">
      <c r="A85" s="564"/>
      <c r="B85" s="572" t="s">
        <v>576</v>
      </c>
      <c r="C85" s="572"/>
      <c r="D85" s="572"/>
      <c r="E85" s="572"/>
      <c r="F85" s="572"/>
      <c r="G85" s="572"/>
      <c r="H85" s="572"/>
      <c r="I85" s="572"/>
    </row>
    <row r="86" spans="1:10" ht="10.15" customHeight="1" x14ac:dyDescent="0.3">
      <c r="A86" s="564"/>
      <c r="B86" s="5"/>
      <c r="C86" s="4"/>
      <c r="D86" s="6"/>
      <c r="E86" s="6"/>
    </row>
    <row r="87" spans="1:10" x14ac:dyDescent="0.25">
      <c r="A87" s="564"/>
      <c r="B87" s="299"/>
      <c r="C87" s="569"/>
      <c r="D87" s="569"/>
      <c r="E87" s="569"/>
      <c r="F87" s="569"/>
      <c r="G87" s="569"/>
      <c r="H87" s="569"/>
      <c r="I87" s="287"/>
    </row>
    <row r="88" spans="1:10" ht="186" customHeight="1" x14ac:dyDescent="0.25">
      <c r="A88" s="564"/>
      <c r="B88" s="14">
        <v>2024</v>
      </c>
      <c r="C88" s="555" t="s">
        <v>577</v>
      </c>
      <c r="D88" s="555"/>
      <c r="E88" s="555"/>
      <c r="F88" s="555"/>
      <c r="G88" s="555"/>
      <c r="H88" s="555"/>
      <c r="I88" s="555"/>
    </row>
    <row r="89" spans="1:10" ht="157.9" customHeight="1" x14ac:dyDescent="0.25">
      <c r="A89" s="12"/>
      <c r="B89" s="14">
        <v>2025</v>
      </c>
      <c r="C89" s="555" t="s">
        <v>1035</v>
      </c>
      <c r="D89" s="555"/>
      <c r="E89" s="555"/>
      <c r="F89" s="555"/>
      <c r="G89" s="555"/>
      <c r="H89" s="555"/>
      <c r="I89" s="555"/>
    </row>
    <row r="90" spans="1:10" x14ac:dyDescent="0.25">
      <c r="B90" s="556"/>
      <c r="C90" s="556"/>
      <c r="D90" s="556"/>
      <c r="E90" s="556"/>
      <c r="F90" s="556"/>
      <c r="G90" s="556"/>
      <c r="H90" s="556"/>
    </row>
    <row r="91" spans="1:10" ht="14.45" customHeight="1" x14ac:dyDescent="0.3">
      <c r="B91" s="5"/>
      <c r="C91" s="4"/>
      <c r="D91" s="6"/>
      <c r="E91" s="6"/>
    </row>
    <row r="92" spans="1:10" s="186" customFormat="1" ht="18" x14ac:dyDescent="0.25">
      <c r="B92" s="479" t="s">
        <v>578</v>
      </c>
      <c r="C92" s="479"/>
      <c r="D92" s="479"/>
      <c r="E92" s="187"/>
      <c r="F92" s="187"/>
      <c r="G92" s="188"/>
      <c r="H92" s="188"/>
      <c r="I92" s="188"/>
      <c r="J92" s="188"/>
    </row>
    <row r="93" spans="1:10" ht="13.9" customHeight="1" x14ac:dyDescent="0.3">
      <c r="A93" s="564"/>
      <c r="B93" s="5"/>
      <c r="C93" s="4"/>
      <c r="D93" s="6"/>
      <c r="E93" s="6"/>
    </row>
    <row r="94" spans="1:10" x14ac:dyDescent="0.25">
      <c r="A94" s="564"/>
      <c r="B94" s="572" t="s">
        <v>579</v>
      </c>
      <c r="C94" s="572"/>
      <c r="D94" s="572"/>
      <c r="E94" s="572"/>
      <c r="F94" s="572"/>
      <c r="G94" s="572"/>
      <c r="H94" s="572"/>
      <c r="I94" s="572"/>
    </row>
    <row r="95" spans="1:10" ht="12" customHeight="1" x14ac:dyDescent="0.3">
      <c r="A95" s="564"/>
      <c r="B95" s="5"/>
      <c r="C95" s="4"/>
      <c r="D95" s="6"/>
      <c r="E95" s="6"/>
    </row>
    <row r="96" spans="1:10" x14ac:dyDescent="0.25">
      <c r="A96" s="564"/>
      <c r="B96" s="299"/>
      <c r="C96" s="299"/>
      <c r="D96" s="299"/>
      <c r="E96" s="299"/>
      <c r="F96" s="299"/>
      <c r="G96" s="299"/>
      <c r="H96" s="299"/>
      <c r="I96" s="299"/>
    </row>
    <row r="97" spans="1:13" ht="165" customHeight="1" x14ac:dyDescent="0.25">
      <c r="B97" s="14">
        <v>2024</v>
      </c>
      <c r="C97" s="555" t="s">
        <v>580</v>
      </c>
      <c r="D97" s="555"/>
      <c r="E97" s="555"/>
      <c r="F97" s="555"/>
      <c r="G97" s="555"/>
      <c r="H97" s="555"/>
      <c r="I97" s="555"/>
    </row>
    <row r="98" spans="1:13" ht="141.75" customHeight="1" x14ac:dyDescent="0.25">
      <c r="B98" s="14">
        <v>2025</v>
      </c>
      <c r="C98" s="555" t="s">
        <v>1036</v>
      </c>
      <c r="D98" s="555"/>
      <c r="E98" s="555"/>
      <c r="F98" s="555"/>
      <c r="G98" s="555"/>
      <c r="H98" s="555"/>
      <c r="I98" s="555"/>
    </row>
    <row r="99" spans="1:13" ht="20.25" x14ac:dyDescent="0.3">
      <c r="B99" s="5"/>
      <c r="C99" s="4"/>
      <c r="D99" s="6"/>
      <c r="E99" s="6"/>
    </row>
    <row r="100" spans="1:13" s="186" customFormat="1" ht="18" x14ac:dyDescent="0.25">
      <c r="B100" s="479" t="s">
        <v>581</v>
      </c>
      <c r="C100" s="479"/>
      <c r="D100" s="479"/>
      <c r="E100" s="187"/>
      <c r="F100" s="187"/>
      <c r="G100" s="188"/>
      <c r="H100" s="188"/>
      <c r="I100" s="188"/>
      <c r="J100" s="188"/>
    </row>
    <row r="101" spans="1:13" ht="20.25" x14ac:dyDescent="0.3">
      <c r="A101" s="564"/>
      <c r="B101" s="5"/>
      <c r="C101" s="4"/>
      <c r="D101" s="6"/>
      <c r="E101" s="6"/>
    </row>
    <row r="102" spans="1:13" x14ac:dyDescent="0.25">
      <c r="A102" s="564"/>
      <c r="B102" s="572" t="s">
        <v>582</v>
      </c>
      <c r="C102" s="572"/>
      <c r="D102" s="572"/>
      <c r="E102" s="572"/>
      <c r="F102" s="572"/>
      <c r="G102" s="572"/>
      <c r="H102" s="572"/>
      <c r="I102" s="572"/>
    </row>
    <row r="103" spans="1:13" ht="20.25" x14ac:dyDescent="0.3">
      <c r="A103" s="564"/>
      <c r="B103" s="5"/>
      <c r="C103" s="4"/>
      <c r="D103" s="6"/>
      <c r="E103" s="6"/>
    </row>
    <row r="104" spans="1:13" x14ac:dyDescent="0.25">
      <c r="A104" s="564"/>
      <c r="B104" s="299"/>
      <c r="C104" s="299"/>
      <c r="D104" s="299"/>
      <c r="E104" s="299"/>
      <c r="F104" s="299"/>
      <c r="G104" s="299"/>
      <c r="H104" s="299"/>
      <c r="I104" s="299"/>
    </row>
    <row r="105" spans="1:13" ht="144" customHeight="1" x14ac:dyDescent="0.25">
      <c r="B105" s="14">
        <v>2024</v>
      </c>
      <c r="C105" s="555" t="s">
        <v>583</v>
      </c>
      <c r="D105" s="555"/>
      <c r="E105" s="555"/>
      <c r="F105" s="555"/>
      <c r="G105" s="555"/>
      <c r="H105" s="555"/>
      <c r="I105" s="555"/>
    </row>
    <row r="106" spans="1:13" ht="176.25" customHeight="1" x14ac:dyDescent="0.25">
      <c r="B106" s="14">
        <v>2025</v>
      </c>
      <c r="C106" s="555" t="s">
        <v>1037</v>
      </c>
      <c r="D106" s="555"/>
      <c r="E106" s="555"/>
      <c r="F106" s="555"/>
      <c r="G106" s="555"/>
      <c r="H106" s="555"/>
      <c r="I106" s="555"/>
    </row>
    <row r="107" spans="1:13" x14ac:dyDescent="0.25">
      <c r="B107" s="556"/>
      <c r="C107" s="556"/>
      <c r="D107" s="556"/>
      <c r="E107" s="556"/>
      <c r="F107" s="556"/>
      <c r="G107" s="556"/>
      <c r="H107" s="556"/>
    </row>
    <row r="108" spans="1:13" ht="14.45" customHeight="1" x14ac:dyDescent="0.3">
      <c r="B108" s="5"/>
      <c r="C108" s="4"/>
      <c r="D108" s="6"/>
      <c r="E108" s="6"/>
    </row>
    <row r="109" spans="1:13" s="186" customFormat="1" ht="18" x14ac:dyDescent="0.25">
      <c r="B109" s="479" t="s">
        <v>584</v>
      </c>
      <c r="C109" s="479"/>
      <c r="D109" s="479"/>
      <c r="E109" s="187"/>
      <c r="F109" s="187"/>
      <c r="G109" s="188"/>
      <c r="H109" s="188"/>
      <c r="I109" s="188"/>
      <c r="J109" s="188"/>
    </row>
    <row r="110" spans="1:13" ht="20.100000000000001" customHeight="1" x14ac:dyDescent="0.25">
      <c r="A110" s="564"/>
      <c r="C110" s="4"/>
      <c r="D110" s="6"/>
      <c r="E110" s="6"/>
    </row>
    <row r="111" spans="1:13" ht="15.95" customHeight="1" x14ac:dyDescent="0.25">
      <c r="A111" s="564"/>
      <c r="B111" s="572" t="s">
        <v>585</v>
      </c>
      <c r="C111" s="572"/>
      <c r="D111" s="572"/>
      <c r="E111" s="572"/>
      <c r="F111" s="572"/>
      <c r="G111" s="572"/>
      <c r="H111" s="572"/>
      <c r="I111" s="572"/>
      <c r="K111" s="21"/>
      <c r="L111" s="21"/>
      <c r="M111" s="21"/>
    </row>
    <row r="112" spans="1:13" ht="20.100000000000001" customHeight="1" x14ac:dyDescent="0.25">
      <c r="A112" s="564"/>
      <c r="B112" s="4"/>
      <c r="C112" s="4"/>
      <c r="D112" s="6"/>
      <c r="E112" s="6"/>
    </row>
    <row r="113" spans="1:10" x14ac:dyDescent="0.25">
      <c r="A113" s="564"/>
      <c r="B113" s="299"/>
      <c r="C113" s="569"/>
      <c r="D113" s="569"/>
      <c r="E113" s="569"/>
      <c r="F113" s="569"/>
      <c r="G113" s="569"/>
      <c r="H113" s="569"/>
      <c r="I113" s="287"/>
    </row>
    <row r="114" spans="1:10" ht="149.25" customHeight="1" x14ac:dyDescent="0.25">
      <c r="B114" s="14">
        <v>2024</v>
      </c>
      <c r="C114" s="555" t="s">
        <v>586</v>
      </c>
      <c r="D114" s="555"/>
      <c r="E114" s="555"/>
      <c r="F114" s="555"/>
      <c r="G114" s="555"/>
      <c r="H114" s="555"/>
      <c r="I114" s="555"/>
    </row>
    <row r="115" spans="1:10" ht="149.25" customHeight="1" x14ac:dyDescent="0.25">
      <c r="B115" s="14">
        <v>2025</v>
      </c>
      <c r="C115" s="555" t="s">
        <v>1038</v>
      </c>
      <c r="D115" s="555"/>
      <c r="E115" s="555"/>
      <c r="F115" s="555"/>
      <c r="G115" s="555"/>
      <c r="H115" s="555"/>
      <c r="I115" s="555"/>
    </row>
    <row r="116" spans="1:10" ht="20.100000000000001" customHeight="1" x14ac:dyDescent="0.25">
      <c r="C116" s="4"/>
      <c r="D116" s="6"/>
      <c r="E116" s="6"/>
    </row>
    <row r="117" spans="1:10" s="186" customFormat="1" ht="18" x14ac:dyDescent="0.25">
      <c r="B117" s="479" t="s">
        <v>587</v>
      </c>
      <c r="C117" s="479"/>
      <c r="D117" s="479"/>
      <c r="E117" s="187"/>
      <c r="F117" s="187"/>
      <c r="G117" s="188"/>
      <c r="H117" s="188"/>
      <c r="I117" s="188"/>
      <c r="J117" s="188"/>
    </row>
    <row r="118" spans="1:10" ht="20.25" x14ac:dyDescent="0.3">
      <c r="A118" s="564"/>
      <c r="B118" s="5"/>
      <c r="C118" s="4"/>
      <c r="D118" s="6"/>
      <c r="E118" s="6"/>
    </row>
    <row r="119" spans="1:10" ht="21.75" customHeight="1" x14ac:dyDescent="0.25">
      <c r="A119" s="564"/>
      <c r="B119" s="572" t="s">
        <v>588</v>
      </c>
      <c r="C119" s="572"/>
      <c r="D119" s="572"/>
      <c r="E119" s="572"/>
      <c r="F119" s="572"/>
      <c r="G119" s="572"/>
      <c r="H119" s="572"/>
      <c r="I119" s="572"/>
    </row>
    <row r="120" spans="1:10" ht="20.25" x14ac:dyDescent="0.3">
      <c r="A120" s="564"/>
      <c r="B120" s="5"/>
      <c r="C120" s="4"/>
      <c r="D120" s="6"/>
      <c r="E120" s="6"/>
    </row>
    <row r="121" spans="1:10" x14ac:dyDescent="0.25">
      <c r="A121" s="564"/>
      <c r="B121" s="299"/>
      <c r="C121" s="569"/>
      <c r="D121" s="569"/>
      <c r="E121" s="569"/>
      <c r="F121" s="569"/>
      <c r="G121" s="569"/>
      <c r="H121" s="569"/>
      <c r="I121" s="287"/>
    </row>
    <row r="122" spans="1:10" ht="163.15" customHeight="1" x14ac:dyDescent="0.25">
      <c r="B122" s="14">
        <v>2024</v>
      </c>
      <c r="C122" s="555" t="s">
        <v>589</v>
      </c>
      <c r="D122" s="555"/>
      <c r="E122" s="555"/>
      <c r="F122" s="555"/>
      <c r="G122" s="555"/>
      <c r="H122" s="555"/>
      <c r="I122" s="555"/>
    </row>
    <row r="123" spans="1:10" ht="163.15" customHeight="1" x14ac:dyDescent="0.25">
      <c r="B123" s="14">
        <v>2025</v>
      </c>
      <c r="C123" s="555" t="s">
        <v>1039</v>
      </c>
      <c r="D123" s="555"/>
      <c r="E123" s="555"/>
      <c r="F123" s="555"/>
      <c r="G123" s="555"/>
      <c r="H123" s="555"/>
      <c r="I123" s="555"/>
    </row>
    <row r="124" spans="1:10" ht="12.6" customHeight="1" x14ac:dyDescent="0.25">
      <c r="B124" s="556"/>
      <c r="C124" s="556"/>
      <c r="D124" s="556"/>
      <c r="E124" s="556"/>
      <c r="F124" s="556"/>
      <c r="G124" s="556"/>
      <c r="H124" s="556"/>
    </row>
    <row r="125" spans="1:10" ht="20.25" x14ac:dyDescent="0.3">
      <c r="B125" s="5"/>
      <c r="C125" s="4"/>
      <c r="D125" s="6"/>
      <c r="E125" s="6"/>
    </row>
    <row r="126" spans="1:10" s="186" customFormat="1" ht="18" x14ac:dyDescent="0.25">
      <c r="B126" s="479" t="s">
        <v>590</v>
      </c>
      <c r="C126" s="479"/>
      <c r="D126" s="479"/>
      <c r="E126" s="187"/>
      <c r="F126" s="187"/>
      <c r="G126" s="188"/>
      <c r="H126" s="188"/>
      <c r="I126" s="188"/>
      <c r="J126" s="188"/>
    </row>
    <row r="127" spans="1:10" ht="12" customHeight="1" x14ac:dyDescent="0.25">
      <c r="A127" s="564"/>
    </row>
    <row r="128" spans="1:10" x14ac:dyDescent="0.25">
      <c r="A128" s="564"/>
      <c r="B128" s="572" t="s">
        <v>591</v>
      </c>
      <c r="C128" s="572"/>
      <c r="D128" s="572"/>
      <c r="E128" s="572"/>
      <c r="F128" s="572"/>
      <c r="G128" s="572"/>
      <c r="H128" s="572"/>
      <c r="I128" s="572"/>
    </row>
    <row r="129" spans="1:15" x14ac:dyDescent="0.25">
      <c r="A129" s="564"/>
    </row>
    <row r="130" spans="1:15" x14ac:dyDescent="0.25">
      <c r="A130" s="564"/>
    </row>
    <row r="131" spans="1:15" x14ac:dyDescent="0.25">
      <c r="A131" s="564"/>
      <c r="B131" s="299"/>
      <c r="C131" s="307"/>
      <c r="D131" s="307"/>
      <c r="E131" s="307"/>
      <c r="F131" s="307"/>
      <c r="G131" s="307"/>
      <c r="H131" s="307"/>
      <c r="I131" s="299"/>
    </row>
    <row r="132" spans="1:15" ht="255.6" customHeight="1" x14ac:dyDescent="0.25">
      <c r="B132" s="20">
        <v>2024</v>
      </c>
      <c r="C132" s="555" t="s">
        <v>592</v>
      </c>
      <c r="D132" s="555"/>
      <c r="E132" s="555"/>
      <c r="F132" s="555"/>
      <c r="G132" s="555"/>
      <c r="H132" s="555"/>
      <c r="I132" s="555"/>
    </row>
    <row r="133" spans="1:15" ht="255.6" customHeight="1" x14ac:dyDescent="0.25">
      <c r="B133" s="20">
        <v>2025</v>
      </c>
      <c r="C133" s="555" t="s">
        <v>1040</v>
      </c>
      <c r="D133" s="555"/>
      <c r="E133" s="555"/>
      <c r="F133" s="555"/>
      <c r="G133" s="555"/>
      <c r="H133" s="555"/>
      <c r="I133" s="555"/>
    </row>
    <row r="134" spans="1:15" ht="9.6" customHeight="1" x14ac:dyDescent="0.25">
      <c r="B134" s="14"/>
    </row>
    <row r="135" spans="1:15" s="186" customFormat="1" ht="18" x14ac:dyDescent="0.25">
      <c r="B135" s="479" t="s">
        <v>593</v>
      </c>
      <c r="C135" s="479"/>
      <c r="D135" s="479"/>
      <c r="E135" s="187"/>
      <c r="F135" s="187"/>
      <c r="G135" s="188"/>
      <c r="H135" s="188"/>
      <c r="I135" s="188"/>
      <c r="J135" s="188"/>
    </row>
    <row r="136" spans="1:15" ht="20.25" x14ac:dyDescent="0.3">
      <c r="B136" s="5"/>
      <c r="C136" s="4"/>
      <c r="D136" s="6"/>
      <c r="E136" s="6"/>
    </row>
    <row r="137" spans="1:15" x14ac:dyDescent="0.25">
      <c r="B137" s="572" t="s">
        <v>594</v>
      </c>
      <c r="C137" s="572"/>
      <c r="D137" s="572"/>
      <c r="E137" s="572"/>
      <c r="F137" s="572"/>
      <c r="G137" s="572"/>
      <c r="H137" s="572"/>
      <c r="I137" s="572"/>
    </row>
    <row r="138" spans="1:15" ht="20.25" x14ac:dyDescent="0.3">
      <c r="B138" s="308"/>
      <c r="C138" s="417"/>
      <c r="D138" s="590">
        <v>2024</v>
      </c>
      <c r="E138" s="589"/>
      <c r="F138" s="589"/>
      <c r="G138" s="589">
        <v>2025</v>
      </c>
      <c r="H138" s="589"/>
      <c r="I138" s="589"/>
      <c r="O138" s="426"/>
    </row>
    <row r="139" spans="1:15" x14ac:dyDescent="0.25">
      <c r="B139" s="299"/>
      <c r="C139" s="299"/>
      <c r="D139" s="427" t="s">
        <v>159</v>
      </c>
      <c r="E139" s="289" t="s">
        <v>160</v>
      </c>
      <c r="F139" s="289" t="s">
        <v>252</v>
      </c>
      <c r="G139" s="427" t="s">
        <v>159</v>
      </c>
      <c r="H139" s="289" t="s">
        <v>160</v>
      </c>
      <c r="I139" s="289" t="s">
        <v>252</v>
      </c>
    </row>
    <row r="140" spans="1:15" ht="21" customHeight="1" x14ac:dyDescent="0.25">
      <c r="B140" s="591" t="s">
        <v>595</v>
      </c>
      <c r="C140" s="592"/>
      <c r="D140" s="423">
        <v>10483</v>
      </c>
      <c r="E140" s="373">
        <v>6245</v>
      </c>
      <c r="F140" s="373">
        <v>612</v>
      </c>
      <c r="G140" s="418">
        <v>11890</v>
      </c>
      <c r="H140" s="373">
        <v>9759</v>
      </c>
      <c r="I140" s="373">
        <v>866</v>
      </c>
      <c r="J140" s="418"/>
    </row>
    <row r="141" spans="1:15" ht="31.5" customHeight="1" x14ac:dyDescent="0.25">
      <c r="B141" s="591" t="s">
        <v>596</v>
      </c>
      <c r="C141" s="592"/>
      <c r="D141" s="424">
        <v>0.77800000000000002</v>
      </c>
      <c r="E141" s="420">
        <v>0.80659999999999998</v>
      </c>
      <c r="F141" s="373">
        <v>100</v>
      </c>
      <c r="G141" s="419">
        <v>1</v>
      </c>
      <c r="H141" s="420">
        <v>1</v>
      </c>
      <c r="I141" s="373">
        <v>1</v>
      </c>
      <c r="J141" s="419"/>
    </row>
    <row r="142" spans="1:15" ht="44.25" customHeight="1" x14ac:dyDescent="0.25">
      <c r="B142" s="591" t="s">
        <v>597</v>
      </c>
      <c r="C142" s="592"/>
      <c r="D142" s="423">
        <v>9272</v>
      </c>
      <c r="E142" s="373">
        <v>1106</v>
      </c>
      <c r="F142" s="373">
        <v>612</v>
      </c>
      <c r="G142" s="418">
        <v>11890</v>
      </c>
      <c r="H142" s="373">
        <v>9759</v>
      </c>
      <c r="I142" s="373">
        <v>866</v>
      </c>
      <c r="J142" s="418"/>
    </row>
    <row r="143" spans="1:15" ht="38.25" customHeight="1" x14ac:dyDescent="0.25">
      <c r="A143" s="12"/>
      <c r="B143" s="591" t="s">
        <v>598</v>
      </c>
      <c r="C143" s="592"/>
      <c r="D143" s="424">
        <v>0.83</v>
      </c>
      <c r="E143" s="420">
        <v>0.4733</v>
      </c>
      <c r="F143" s="420">
        <v>1</v>
      </c>
      <c r="G143" s="419">
        <v>1</v>
      </c>
      <c r="H143" s="420">
        <v>1</v>
      </c>
      <c r="I143" s="420">
        <v>1</v>
      </c>
      <c r="J143" s="419"/>
    </row>
    <row r="144" spans="1:15" ht="45" customHeight="1" x14ac:dyDescent="0.25">
      <c r="A144" s="12"/>
      <c r="B144" s="591" t="s">
        <v>599</v>
      </c>
      <c r="C144" s="592"/>
      <c r="D144" s="423">
        <v>9263</v>
      </c>
      <c r="E144" s="373">
        <v>1106</v>
      </c>
      <c r="F144" s="373">
        <v>337</v>
      </c>
      <c r="G144" s="418">
        <v>11890</v>
      </c>
      <c r="H144" s="373">
        <v>9759</v>
      </c>
      <c r="I144" s="373">
        <v>866</v>
      </c>
      <c r="J144" s="418"/>
    </row>
    <row r="145" spans="1:14" ht="34.5" customHeight="1" x14ac:dyDescent="0.25">
      <c r="A145" s="12"/>
      <c r="B145" s="591" t="s">
        <v>600</v>
      </c>
      <c r="C145" s="592"/>
      <c r="D145" s="425">
        <v>0.83</v>
      </c>
      <c r="E145" s="422">
        <v>0.4733</v>
      </c>
      <c r="F145" s="422">
        <v>0.75</v>
      </c>
      <c r="G145" s="421">
        <v>1</v>
      </c>
      <c r="H145" s="422">
        <v>1</v>
      </c>
      <c r="I145" s="422">
        <v>1</v>
      </c>
      <c r="J145" s="419"/>
    </row>
    <row r="146" spans="1:14" ht="21" customHeight="1" x14ac:dyDescent="0.25">
      <c r="B146" s="556"/>
      <c r="C146" s="556"/>
      <c r="D146" s="556"/>
      <c r="E146" s="556"/>
      <c r="F146" s="556"/>
      <c r="G146" s="556"/>
      <c r="H146" s="556"/>
    </row>
    <row r="147" spans="1:14" ht="14.45" customHeight="1" x14ac:dyDescent="0.3">
      <c r="B147" s="5"/>
      <c r="C147" s="4"/>
      <c r="D147" s="6"/>
      <c r="E147" s="6"/>
    </row>
    <row r="148" spans="1:14" ht="14.45" customHeight="1" x14ac:dyDescent="0.25"/>
    <row r="149" spans="1:14" s="186" customFormat="1" ht="18" x14ac:dyDescent="0.25">
      <c r="B149" s="479" t="s">
        <v>601</v>
      </c>
      <c r="C149" s="479"/>
      <c r="D149" s="479"/>
      <c r="E149" s="187"/>
      <c r="F149" s="187"/>
      <c r="G149" s="188"/>
      <c r="H149" s="188"/>
      <c r="I149" s="188"/>
      <c r="J149" s="188"/>
    </row>
    <row r="150" spans="1:14" ht="20.25" x14ac:dyDescent="0.3">
      <c r="A150" s="564"/>
      <c r="B150" s="5"/>
      <c r="C150" s="4"/>
      <c r="D150" s="6"/>
      <c r="E150" s="6"/>
    </row>
    <row r="151" spans="1:14" ht="21" customHeight="1" x14ac:dyDescent="0.25">
      <c r="A151" s="564"/>
      <c r="B151" s="572" t="s">
        <v>602</v>
      </c>
      <c r="C151" s="572"/>
      <c r="D151" s="572"/>
      <c r="E151" s="572"/>
      <c r="F151" s="572"/>
      <c r="G151" s="572"/>
      <c r="H151" s="572"/>
      <c r="I151" s="572"/>
    </row>
    <row r="152" spans="1:14" ht="20.25" x14ac:dyDescent="0.3">
      <c r="A152" s="564"/>
      <c r="B152" s="308"/>
      <c r="C152" s="576" t="s">
        <v>603</v>
      </c>
      <c r="D152" s="577"/>
      <c r="E152" s="577"/>
      <c r="F152" s="577"/>
      <c r="G152" s="577"/>
      <c r="H152" s="578"/>
      <c r="I152" s="576" t="s">
        <v>604</v>
      </c>
      <c r="J152" s="577"/>
      <c r="K152" s="577"/>
      <c r="L152" s="577"/>
      <c r="M152" s="577"/>
      <c r="N152" s="578"/>
    </row>
    <row r="153" spans="1:14" ht="63.75" x14ac:dyDescent="0.25">
      <c r="A153" s="564"/>
      <c r="B153" s="314"/>
      <c r="C153" s="315" t="s">
        <v>605</v>
      </c>
      <c r="D153" s="316" t="s">
        <v>606</v>
      </c>
      <c r="E153" s="316" t="s">
        <v>607</v>
      </c>
      <c r="F153" s="316" t="s">
        <v>608</v>
      </c>
      <c r="G153" s="316" t="s">
        <v>609</v>
      </c>
      <c r="H153" s="317" t="s">
        <v>610</v>
      </c>
      <c r="I153" s="315" t="s">
        <v>605</v>
      </c>
      <c r="J153" s="316" t="s">
        <v>606</v>
      </c>
      <c r="K153" s="316" t="s">
        <v>607</v>
      </c>
      <c r="L153" s="316" t="s">
        <v>608</v>
      </c>
      <c r="M153" s="316" t="s">
        <v>609</v>
      </c>
      <c r="N153" s="317" t="s">
        <v>610</v>
      </c>
    </row>
    <row r="154" spans="1:14" x14ac:dyDescent="0.25">
      <c r="A154" s="564"/>
      <c r="B154" s="14">
        <v>2023</v>
      </c>
      <c r="C154" s="311">
        <v>12466937.316</v>
      </c>
      <c r="D154" s="318">
        <v>0</v>
      </c>
      <c r="E154" s="318">
        <v>1.04</v>
      </c>
      <c r="F154" s="318">
        <v>2.65</v>
      </c>
      <c r="G154" s="318">
        <v>0</v>
      </c>
      <c r="H154" s="318">
        <v>6</v>
      </c>
      <c r="I154" s="311">
        <v>29373294.02</v>
      </c>
      <c r="J154" s="318">
        <v>0</v>
      </c>
      <c r="K154" s="318">
        <v>0.82</v>
      </c>
      <c r="L154" s="318">
        <v>1.94</v>
      </c>
      <c r="M154" s="318">
        <v>0</v>
      </c>
      <c r="N154" s="318">
        <v>1.1100000000000001</v>
      </c>
    </row>
    <row r="155" spans="1:14" x14ac:dyDescent="0.25">
      <c r="B155" s="14">
        <v>2024</v>
      </c>
      <c r="C155" s="311">
        <v>12313911.50333333</v>
      </c>
      <c r="D155" s="318">
        <v>2</v>
      </c>
      <c r="E155" s="318">
        <v>1.3</v>
      </c>
      <c r="F155" s="318">
        <v>2.68</v>
      </c>
      <c r="G155" s="318">
        <v>0.13</v>
      </c>
      <c r="H155" s="318">
        <v>4.82</v>
      </c>
      <c r="I155" s="311">
        <v>28281880.040002998</v>
      </c>
      <c r="J155" s="318">
        <v>1</v>
      </c>
      <c r="K155" s="318">
        <v>1.03</v>
      </c>
      <c r="L155" s="318">
        <v>2.23</v>
      </c>
      <c r="M155" s="318">
        <v>0.04</v>
      </c>
      <c r="N155" s="318">
        <v>0.86</v>
      </c>
    </row>
    <row r="156" spans="1:14" x14ac:dyDescent="0.25">
      <c r="B156" s="14">
        <v>2025</v>
      </c>
      <c r="C156" s="311">
        <v>12513829</v>
      </c>
      <c r="D156" s="318">
        <v>0</v>
      </c>
      <c r="E156" s="318">
        <v>0.71920432986578287</v>
      </c>
      <c r="F156" s="318">
        <v>1.8379666207681118</v>
      </c>
      <c r="G156" s="318">
        <v>0</v>
      </c>
      <c r="H156" s="318">
        <v>1.8060019838851882</v>
      </c>
      <c r="I156" s="311">
        <v>28967594</v>
      </c>
      <c r="J156" s="318">
        <v>2</v>
      </c>
      <c r="K156" s="318">
        <v>0.84375118953850736</v>
      </c>
      <c r="L156" s="318">
        <v>1.5669664948572279</v>
      </c>
      <c r="M156" s="318">
        <v>4.8214353687914706E-2</v>
      </c>
      <c r="N156" s="318">
        <v>0.87750123712004768</v>
      </c>
    </row>
    <row r="157" spans="1:14" ht="15.75" customHeight="1" x14ac:dyDescent="0.25">
      <c r="B157" s="555"/>
      <c r="C157" s="555"/>
      <c r="D157" s="555"/>
      <c r="E157" s="555"/>
      <c r="F157" s="555"/>
      <c r="G157" s="555"/>
      <c r="H157" s="555"/>
    </row>
    <row r="158" spans="1:14" ht="23.1" customHeight="1" x14ac:dyDescent="0.25">
      <c r="B158" s="23"/>
      <c r="C158" s="23"/>
      <c r="D158" s="23"/>
      <c r="E158" s="23"/>
      <c r="F158" s="23"/>
      <c r="G158" s="23"/>
      <c r="H158" s="23"/>
    </row>
    <row r="159" spans="1:14" ht="20.100000000000001" customHeight="1" x14ac:dyDescent="0.25">
      <c r="B159" s="561" t="s">
        <v>611</v>
      </c>
      <c r="C159" s="561"/>
      <c r="D159" s="561"/>
      <c r="E159" s="561"/>
      <c r="F159" s="561"/>
    </row>
    <row r="160" spans="1:14" x14ac:dyDescent="0.25">
      <c r="B160" s="309"/>
      <c r="C160" s="31">
        <v>2022</v>
      </c>
      <c r="D160" s="31">
        <v>2023</v>
      </c>
      <c r="E160" s="31">
        <v>2024</v>
      </c>
      <c r="F160" s="31">
        <v>2025</v>
      </c>
    </row>
    <row r="161" spans="1:10" x14ac:dyDescent="0.25">
      <c r="B161" s="310" t="s">
        <v>159</v>
      </c>
      <c r="C161" s="313">
        <v>2.7688443322767147</v>
      </c>
      <c r="D161" s="313">
        <v>2.6789700764400401</v>
      </c>
      <c r="E161" s="313">
        <v>4.0090300538369785</v>
      </c>
      <c r="F161" s="313">
        <v>1.7050278999398694</v>
      </c>
    </row>
    <row r="162" spans="1:10" x14ac:dyDescent="0.25">
      <c r="B162" s="310" t="s">
        <v>160</v>
      </c>
      <c r="C162" s="313">
        <v>1.9863784582782744</v>
      </c>
      <c r="D162" s="313">
        <v>1.8905861378531428</v>
      </c>
      <c r="E162" s="313">
        <v>1.838900475800912</v>
      </c>
      <c r="F162" s="313">
        <v>2.7242180008400498</v>
      </c>
    </row>
    <row r="163" spans="1:10" x14ac:dyDescent="0.25">
      <c r="B163" s="310" t="s">
        <v>252</v>
      </c>
      <c r="C163" s="313">
        <v>0</v>
      </c>
      <c r="D163" s="313">
        <v>0.13595058666889898</v>
      </c>
      <c r="E163" s="313">
        <v>0</v>
      </c>
      <c r="F163" s="313">
        <v>0</v>
      </c>
    </row>
    <row r="164" spans="1:10" ht="30" x14ac:dyDescent="0.25">
      <c r="B164" s="312" t="s">
        <v>612</v>
      </c>
      <c r="C164" s="313">
        <v>0</v>
      </c>
      <c r="D164" s="313">
        <v>0</v>
      </c>
      <c r="E164" s="313">
        <v>0</v>
      </c>
      <c r="F164" s="313">
        <v>0</v>
      </c>
    </row>
    <row r="165" spans="1:10" ht="25.5" customHeight="1" x14ac:dyDescent="0.25"/>
    <row r="166" spans="1:10" ht="20.100000000000001" customHeight="1" x14ac:dyDescent="0.25">
      <c r="B166" s="561" t="s">
        <v>613</v>
      </c>
      <c r="C166" s="561"/>
      <c r="D166" s="561"/>
      <c r="E166" s="561"/>
      <c r="F166" s="561"/>
    </row>
    <row r="167" spans="1:10" x14ac:dyDescent="0.25">
      <c r="B167" s="309"/>
      <c r="C167" s="31">
        <v>2022</v>
      </c>
      <c r="D167" s="31">
        <v>2023</v>
      </c>
      <c r="E167" s="31">
        <v>2024</v>
      </c>
      <c r="F167" s="31">
        <v>2025</v>
      </c>
    </row>
    <row r="168" spans="1:10" x14ac:dyDescent="0.25">
      <c r="B168" s="310" t="s">
        <v>159</v>
      </c>
      <c r="C168" s="313">
        <v>2.497089845251939</v>
      </c>
      <c r="D168" s="313">
        <v>2.0561224428055955</v>
      </c>
      <c r="E168" s="313">
        <v>2.3438891267995543</v>
      </c>
      <c r="F168" s="313">
        <v>1.5385771289996915</v>
      </c>
    </row>
    <row r="169" spans="1:10" x14ac:dyDescent="0.25">
      <c r="B169" s="310" t="s">
        <v>160</v>
      </c>
      <c r="C169" s="313">
        <v>1.1741456348367976</v>
      </c>
      <c r="D169" s="313">
        <v>1.2614864156753332</v>
      </c>
      <c r="E169" s="313">
        <v>1.8643987331208327</v>
      </c>
      <c r="F169" s="313">
        <v>1.0059530288340341</v>
      </c>
    </row>
    <row r="170" spans="1:10" x14ac:dyDescent="0.25">
      <c r="B170" s="310" t="s">
        <v>252</v>
      </c>
      <c r="C170" s="313">
        <v>0</v>
      </c>
      <c r="D170" s="313">
        <v>9.9907900701001986E-2</v>
      </c>
      <c r="E170" s="313">
        <v>3.6767409368335908</v>
      </c>
      <c r="F170" s="313">
        <v>0</v>
      </c>
    </row>
    <row r="171" spans="1:10" ht="30" x14ac:dyDescent="0.25">
      <c r="B171" s="312" t="s">
        <v>612</v>
      </c>
      <c r="C171" s="313">
        <v>1.5915495087284555</v>
      </c>
      <c r="D171" s="313">
        <v>4.5510357702309472</v>
      </c>
      <c r="E171" s="313">
        <v>3.0495902097907641</v>
      </c>
      <c r="F171" s="313">
        <v>4.8276916392426958</v>
      </c>
    </row>
    <row r="172" spans="1:10" ht="20.25" x14ac:dyDescent="0.3">
      <c r="B172" s="5"/>
      <c r="C172" s="4"/>
      <c r="D172" s="6"/>
      <c r="E172" s="6"/>
    </row>
    <row r="173" spans="1:10" ht="20.25" x14ac:dyDescent="0.3">
      <c r="B173" s="5"/>
      <c r="C173" s="4"/>
      <c r="D173" s="6"/>
      <c r="E173" s="6"/>
    </row>
    <row r="174" spans="1:10" s="186" customFormat="1" ht="18" x14ac:dyDescent="0.25">
      <c r="B174" s="479" t="s">
        <v>614</v>
      </c>
      <c r="C174" s="479"/>
      <c r="D174" s="479"/>
      <c r="E174" s="187"/>
      <c r="F174" s="187"/>
      <c r="G174" s="188"/>
      <c r="H174" s="188"/>
      <c r="I174" s="188"/>
      <c r="J174" s="188"/>
    </row>
    <row r="175" spans="1:10" ht="20.25" x14ac:dyDescent="0.3">
      <c r="A175" s="564"/>
      <c r="B175" s="5"/>
      <c r="C175" s="4"/>
      <c r="D175" s="6"/>
      <c r="E175" s="6"/>
    </row>
    <row r="176" spans="1:10" ht="21" customHeight="1" x14ac:dyDescent="0.25">
      <c r="A176" s="564"/>
      <c r="B176" s="572" t="s">
        <v>615</v>
      </c>
      <c r="C176" s="572"/>
      <c r="D176" s="572"/>
      <c r="E176" s="572"/>
      <c r="F176" s="572"/>
      <c r="G176" s="572"/>
      <c r="H176" s="572"/>
      <c r="I176" s="572"/>
    </row>
    <row r="177" spans="1:12" ht="20.25" x14ac:dyDescent="0.3">
      <c r="A177" s="564"/>
      <c r="B177" s="5"/>
      <c r="C177" s="4"/>
      <c r="D177" s="6"/>
      <c r="E177" s="6"/>
    </row>
    <row r="178" spans="1:12" x14ac:dyDescent="0.25">
      <c r="A178" s="564"/>
      <c r="B178" s="299"/>
      <c r="C178" s="569"/>
      <c r="D178" s="569"/>
      <c r="E178" s="569"/>
      <c r="F178" s="569"/>
      <c r="G178" s="569"/>
      <c r="H178" s="569"/>
      <c r="I178" s="287"/>
    </row>
    <row r="179" spans="1:12" ht="132" customHeight="1" x14ac:dyDescent="0.25">
      <c r="A179" s="564"/>
      <c r="B179" s="14">
        <v>2024</v>
      </c>
      <c r="C179" s="555" t="s">
        <v>616</v>
      </c>
      <c r="D179" s="555"/>
      <c r="E179" s="555"/>
      <c r="F179" s="555"/>
      <c r="G179" s="555"/>
      <c r="H179" s="555"/>
      <c r="I179" s="555"/>
      <c r="J179" s="24"/>
    </row>
    <row r="180" spans="1:12" ht="162.75" customHeight="1" x14ac:dyDescent="0.25">
      <c r="A180" s="564"/>
      <c r="B180" s="14">
        <v>2025</v>
      </c>
      <c r="C180" s="555" t="s">
        <v>1041</v>
      </c>
      <c r="D180" s="555"/>
      <c r="E180" s="555"/>
      <c r="F180" s="555"/>
      <c r="G180" s="555"/>
      <c r="H180" s="555"/>
      <c r="I180" s="555"/>
    </row>
    <row r="181" spans="1:12" x14ac:dyDescent="0.25">
      <c r="B181" s="563"/>
      <c r="C181" s="563"/>
      <c r="D181" s="563"/>
      <c r="E181" s="563"/>
      <c r="F181" s="563"/>
      <c r="G181" s="563"/>
      <c r="H181" s="563"/>
    </row>
    <row r="182" spans="1:12" ht="14.1" customHeight="1" x14ac:dyDescent="0.3">
      <c r="B182" s="5"/>
      <c r="C182" s="4"/>
      <c r="D182" s="6"/>
      <c r="E182" s="6"/>
    </row>
    <row r="184" spans="1:12" s="186" customFormat="1" ht="18" x14ac:dyDescent="0.25">
      <c r="B184" s="479" t="s">
        <v>617</v>
      </c>
      <c r="C184" s="479"/>
      <c r="D184" s="479"/>
      <c r="E184" s="187"/>
      <c r="F184" s="187"/>
      <c r="G184" s="188"/>
      <c r="H184" s="188"/>
      <c r="I184" s="188"/>
      <c r="J184" s="188"/>
    </row>
    <row r="185" spans="1:12" ht="20.25" x14ac:dyDescent="0.3">
      <c r="A185" s="564"/>
      <c r="B185" s="5"/>
      <c r="C185" s="4"/>
      <c r="D185" s="6"/>
      <c r="E185" s="6"/>
    </row>
    <row r="186" spans="1:12" ht="22.5" customHeight="1" x14ac:dyDescent="0.25">
      <c r="A186" s="564"/>
      <c r="B186" s="572" t="s">
        <v>618</v>
      </c>
      <c r="C186" s="572"/>
      <c r="D186" s="572"/>
      <c r="E186" s="572"/>
      <c r="F186" s="572"/>
      <c r="G186" s="572"/>
      <c r="H186" s="572"/>
      <c r="I186" s="572"/>
    </row>
    <row r="187" spans="1:12" ht="20.25" x14ac:dyDescent="0.3">
      <c r="A187" s="564"/>
      <c r="B187" s="5"/>
      <c r="C187" s="4"/>
      <c r="D187" s="6"/>
      <c r="E187" s="6"/>
    </row>
    <row r="188" spans="1:12" ht="20.25" x14ac:dyDescent="0.3">
      <c r="A188" s="564"/>
      <c r="B188" s="5"/>
      <c r="C188" s="4"/>
      <c r="D188" s="6"/>
      <c r="E188" s="6"/>
    </row>
    <row r="189" spans="1:12" s="32" customFormat="1" ht="24.95" customHeight="1" x14ac:dyDescent="0.25">
      <c r="A189" s="564"/>
      <c r="B189" s="562"/>
      <c r="C189" s="561" t="s">
        <v>619</v>
      </c>
      <c r="D189" s="561"/>
      <c r="E189" s="561"/>
      <c r="F189" s="561"/>
      <c r="G189" s="561"/>
      <c r="H189" s="561"/>
      <c r="I189" s="561"/>
      <c r="J189" s="561"/>
      <c r="K189" s="561"/>
      <c r="L189" s="561"/>
    </row>
    <row r="190" spans="1:12" ht="35.1" customHeight="1" x14ac:dyDescent="0.25">
      <c r="A190" s="564"/>
      <c r="B190" s="562"/>
      <c r="C190" s="557" t="s">
        <v>620</v>
      </c>
      <c r="D190" s="557"/>
      <c r="E190" s="557" t="s">
        <v>621</v>
      </c>
      <c r="F190" s="557"/>
      <c r="G190" s="557" t="s">
        <v>622</v>
      </c>
      <c r="H190" s="557"/>
      <c r="I190" s="557" t="s">
        <v>623</v>
      </c>
      <c r="J190" s="557"/>
      <c r="K190" s="557" t="s">
        <v>624</v>
      </c>
      <c r="L190" s="557"/>
    </row>
    <row r="191" spans="1:12" ht="50.1" customHeight="1" x14ac:dyDescent="0.25">
      <c r="A191" s="564"/>
      <c r="B191" s="14" t="s">
        <v>625</v>
      </c>
      <c r="C191" s="319" t="s">
        <v>626</v>
      </c>
      <c r="D191" s="319" t="s">
        <v>627</v>
      </c>
      <c r="E191" s="319" t="s">
        <v>626</v>
      </c>
      <c r="F191" s="319" t="s">
        <v>627</v>
      </c>
      <c r="G191" s="319" t="s">
        <v>626</v>
      </c>
      <c r="H191" s="319" t="s">
        <v>627</v>
      </c>
      <c r="I191" s="319" t="s">
        <v>626</v>
      </c>
      <c r="J191" s="319" t="s">
        <v>627</v>
      </c>
      <c r="K191" s="319" t="s">
        <v>626</v>
      </c>
      <c r="L191" s="319" t="s">
        <v>627</v>
      </c>
    </row>
    <row r="192" spans="1:12" x14ac:dyDescent="0.25">
      <c r="A192" s="564"/>
      <c r="B192" s="14">
        <v>2022</v>
      </c>
      <c r="C192" s="313">
        <v>0</v>
      </c>
      <c r="D192" s="313">
        <v>0.45</v>
      </c>
      <c r="E192" s="313">
        <v>19.16</v>
      </c>
      <c r="F192" s="313">
        <v>40.76</v>
      </c>
      <c r="G192" s="313">
        <v>13.6</v>
      </c>
      <c r="H192" s="313">
        <v>16.05</v>
      </c>
      <c r="I192" s="313">
        <v>24.02</v>
      </c>
      <c r="J192" s="313">
        <v>25.76</v>
      </c>
      <c r="K192" s="313">
        <v>16.170000000000002</v>
      </c>
      <c r="L192" s="313">
        <v>24.89</v>
      </c>
    </row>
    <row r="193" spans="1:13" x14ac:dyDescent="0.25">
      <c r="B193" s="14">
        <v>2023</v>
      </c>
      <c r="C193" s="313">
        <v>1</v>
      </c>
      <c r="D193" s="313">
        <v>0</v>
      </c>
      <c r="E193" s="313">
        <v>21.260263157894737</v>
      </c>
      <c r="F193" s="313">
        <v>42.489174311926604</v>
      </c>
      <c r="G193" s="313">
        <v>11.058666666666667</v>
      </c>
      <c r="H193" s="313">
        <v>10.304795180722891</v>
      </c>
      <c r="I193" s="313">
        <v>53.8636858974359</v>
      </c>
      <c r="J193" s="313">
        <v>83.207207859358832</v>
      </c>
      <c r="K193" s="313">
        <v>31.818104166666664</v>
      </c>
      <c r="L193" s="313">
        <v>30.99735653235653</v>
      </c>
    </row>
    <row r="194" spans="1:13" x14ac:dyDescent="0.25">
      <c r="B194" s="14">
        <v>2024</v>
      </c>
      <c r="C194" s="313">
        <v>3</v>
      </c>
      <c r="D194" s="313">
        <v>4</v>
      </c>
      <c r="E194" s="313">
        <v>12</v>
      </c>
      <c r="F194" s="313">
        <v>19</v>
      </c>
      <c r="G194" s="313">
        <v>21</v>
      </c>
      <c r="H194" s="313">
        <v>33</v>
      </c>
      <c r="I194" s="313">
        <v>31</v>
      </c>
      <c r="J194" s="313">
        <v>40</v>
      </c>
      <c r="K194" s="313">
        <v>30</v>
      </c>
      <c r="L194" s="313">
        <v>27</v>
      </c>
    </row>
    <row r="195" spans="1:13" x14ac:dyDescent="0.25">
      <c r="B195" s="14">
        <v>2025</v>
      </c>
      <c r="C195" s="313">
        <v>1</v>
      </c>
      <c r="D195" s="313">
        <v>1</v>
      </c>
      <c r="E195" s="313">
        <v>24.09</v>
      </c>
      <c r="F195" s="313" t="s">
        <v>1042</v>
      </c>
      <c r="G195" s="313">
        <v>57.84</v>
      </c>
      <c r="H195" s="313">
        <v>36.880000000000003</v>
      </c>
      <c r="I195" s="313">
        <v>34.92</v>
      </c>
      <c r="J195" s="313">
        <v>29.04</v>
      </c>
      <c r="K195" s="313">
        <v>30.43</v>
      </c>
      <c r="L195" s="313">
        <v>33.36</v>
      </c>
    </row>
    <row r="196" spans="1:13" x14ac:dyDescent="0.25">
      <c r="B196" s="14"/>
      <c r="C196" s="320"/>
      <c r="D196" s="320"/>
      <c r="E196" s="320"/>
      <c r="F196" s="320"/>
      <c r="G196" s="320"/>
      <c r="H196" s="320"/>
      <c r="I196" s="320"/>
      <c r="J196" s="320"/>
      <c r="K196" s="320"/>
      <c r="L196" s="320"/>
    </row>
    <row r="197" spans="1:13" s="186" customFormat="1" ht="18" x14ac:dyDescent="0.25">
      <c r="B197" s="479" t="s">
        <v>628</v>
      </c>
      <c r="C197" s="479"/>
      <c r="D197" s="479"/>
      <c r="E197" s="187"/>
      <c r="F197" s="187"/>
      <c r="G197" s="188"/>
      <c r="H197" s="188"/>
      <c r="I197" s="188"/>
      <c r="J197" s="188"/>
    </row>
    <row r="198" spans="1:13" ht="20.25" x14ac:dyDescent="0.3">
      <c r="A198" s="564"/>
      <c r="B198" s="5"/>
      <c r="C198" s="4"/>
      <c r="D198" s="6"/>
      <c r="E198" s="6"/>
    </row>
    <row r="199" spans="1:13" ht="18" customHeight="1" x14ac:dyDescent="0.25">
      <c r="A199" s="564"/>
      <c r="B199" s="575" t="s">
        <v>629</v>
      </c>
      <c r="C199" s="575"/>
      <c r="D199" s="575"/>
      <c r="E199" s="575"/>
      <c r="F199" s="575"/>
      <c r="G199" s="575"/>
      <c r="H199" s="575"/>
    </row>
    <row r="200" spans="1:13" ht="20.25" x14ac:dyDescent="0.3">
      <c r="A200" s="564"/>
      <c r="B200" s="5"/>
      <c r="C200" s="4"/>
      <c r="D200" s="6"/>
      <c r="E200" s="6"/>
    </row>
    <row r="201" spans="1:13" x14ac:dyDescent="0.25">
      <c r="A201" s="564"/>
      <c r="B201" s="299"/>
      <c r="C201" s="569"/>
      <c r="D201" s="569"/>
      <c r="E201" s="569"/>
      <c r="F201" s="569"/>
      <c r="G201" s="569"/>
      <c r="H201" s="569"/>
      <c r="I201" s="287"/>
    </row>
    <row r="202" spans="1:13" ht="147" customHeight="1" x14ac:dyDescent="0.25">
      <c r="B202" s="14">
        <v>2024</v>
      </c>
      <c r="C202" s="555" t="s">
        <v>630</v>
      </c>
      <c r="D202" s="555"/>
      <c r="E202" s="555"/>
      <c r="F202" s="555"/>
      <c r="G202" s="555"/>
      <c r="H202" s="555"/>
      <c r="I202" s="555"/>
    </row>
    <row r="203" spans="1:13" ht="281.25" customHeight="1" x14ac:dyDescent="0.25">
      <c r="B203" s="14">
        <v>2025</v>
      </c>
      <c r="C203" s="555" t="s">
        <v>1043</v>
      </c>
      <c r="D203" s="555"/>
      <c r="E203" s="555"/>
      <c r="F203" s="555"/>
      <c r="G203" s="555"/>
      <c r="H203" s="555"/>
      <c r="I203" s="555"/>
    </row>
    <row r="204" spans="1:13" ht="14.45" customHeight="1" x14ac:dyDescent="0.3">
      <c r="B204" s="5"/>
      <c r="C204" s="4"/>
      <c r="D204" s="6"/>
      <c r="E204" s="6"/>
    </row>
    <row r="205" spans="1:13" ht="25.5" hidden="1" x14ac:dyDescent="0.25">
      <c r="B205" s="33" t="s">
        <v>631</v>
      </c>
      <c r="C205" s="34" t="s">
        <v>632</v>
      </c>
      <c r="D205" s="34" t="s">
        <v>633</v>
      </c>
      <c r="E205" s="34" t="s">
        <v>634</v>
      </c>
      <c r="F205" s="34" t="s">
        <v>635</v>
      </c>
      <c r="G205" s="34" t="s">
        <v>636</v>
      </c>
      <c r="H205" s="34" t="s">
        <v>637</v>
      </c>
      <c r="I205" s="34" t="s">
        <v>638</v>
      </c>
      <c r="J205" s="34" t="s">
        <v>639</v>
      </c>
      <c r="K205" s="34" t="s">
        <v>640</v>
      </c>
      <c r="L205" s="301"/>
      <c r="M205" s="301"/>
    </row>
    <row r="206" spans="1:13" hidden="1" x14ac:dyDescent="0.25">
      <c r="B206" s="22" t="s">
        <v>542</v>
      </c>
      <c r="C206" s="35">
        <v>0.91228070175438591</v>
      </c>
      <c r="D206" s="35">
        <v>1</v>
      </c>
      <c r="E206" s="35">
        <v>0.97558139534883725</v>
      </c>
      <c r="F206" s="35">
        <v>0.97697841726618706</v>
      </c>
      <c r="G206" s="35">
        <v>0.98587819947043243</v>
      </c>
      <c r="H206" s="35">
        <v>0.87610619469026552</v>
      </c>
      <c r="I206" s="35">
        <v>0.78183116848760614</v>
      </c>
      <c r="J206" s="35">
        <v>0.86170212765957444</v>
      </c>
      <c r="K206" s="35">
        <v>0.93504452592980614</v>
      </c>
      <c r="L206" s="302"/>
      <c r="M206" s="302"/>
    </row>
    <row r="207" spans="1:13" hidden="1" x14ac:dyDescent="0.25">
      <c r="B207" s="22" t="s">
        <v>543</v>
      </c>
      <c r="C207" s="35">
        <v>0.81818181818181823</v>
      </c>
      <c r="D207" s="35">
        <v>1</v>
      </c>
      <c r="E207" s="35">
        <v>0.96745562130177509</v>
      </c>
      <c r="F207" s="35">
        <v>0.9754385964912281</v>
      </c>
      <c r="G207" s="35">
        <v>0.95454545454545459</v>
      </c>
      <c r="H207" s="35">
        <v>0.77777777777777779</v>
      </c>
      <c r="I207" s="35">
        <v>0.78462278907472027</v>
      </c>
      <c r="J207" s="35">
        <v>0.8294117647058824</v>
      </c>
      <c r="K207" s="35">
        <v>0.90003411804844757</v>
      </c>
      <c r="L207" s="302"/>
      <c r="M207" s="302"/>
    </row>
    <row r="208" spans="1:13" x14ac:dyDescent="0.25">
      <c r="B208" s="18"/>
      <c r="C208" s="18"/>
      <c r="D208" s="18"/>
      <c r="E208" s="18"/>
      <c r="F208" s="18"/>
      <c r="G208" s="18"/>
      <c r="H208" s="18"/>
    </row>
    <row r="209" spans="1:18" s="186" customFormat="1" ht="18" x14ac:dyDescent="0.25">
      <c r="B209" s="479" t="s">
        <v>641</v>
      </c>
      <c r="C209" s="479"/>
      <c r="D209" s="479"/>
      <c r="E209" s="187"/>
      <c r="F209" s="187"/>
      <c r="G209" s="188"/>
      <c r="H209" s="188"/>
      <c r="I209" s="188"/>
      <c r="J209" s="188"/>
    </row>
    <row r="210" spans="1:18" ht="20.25" x14ac:dyDescent="0.3">
      <c r="A210" s="564"/>
      <c r="B210" s="5"/>
      <c r="C210" s="4"/>
      <c r="D210" s="6"/>
      <c r="E210" s="6"/>
    </row>
    <row r="211" spans="1:18" ht="21.6" customHeight="1" x14ac:dyDescent="0.25">
      <c r="A211" s="564"/>
      <c r="B211" s="572" t="s">
        <v>642</v>
      </c>
      <c r="C211" s="572"/>
      <c r="D211" s="572"/>
      <c r="E211" s="572"/>
      <c r="F211" s="572"/>
      <c r="G211" s="572"/>
      <c r="H211" s="572"/>
      <c r="I211" s="13"/>
    </row>
    <row r="212" spans="1:18" ht="20.25" x14ac:dyDescent="0.3">
      <c r="A212" s="564"/>
      <c r="B212" s="5"/>
      <c r="C212" s="4"/>
      <c r="D212" s="6"/>
      <c r="E212" s="6"/>
    </row>
    <row r="213" spans="1:18" ht="18" customHeight="1" thickBot="1" x14ac:dyDescent="0.3">
      <c r="A213" s="564"/>
      <c r="B213" s="299"/>
      <c r="C213" s="561" t="s">
        <v>643</v>
      </c>
      <c r="D213" s="561"/>
      <c r="E213" s="561"/>
      <c r="F213" s="561"/>
      <c r="G213" s="561"/>
      <c r="H213" s="561"/>
      <c r="I213" s="561"/>
      <c r="J213" s="561"/>
      <c r="K213" s="561"/>
      <c r="L213" s="561"/>
      <c r="M213" s="561"/>
      <c r="N213" s="561"/>
    </row>
    <row r="214" spans="1:18" ht="15.75" customHeight="1" thickBot="1" x14ac:dyDescent="0.3">
      <c r="B214" s="574"/>
      <c r="C214" s="557" t="s">
        <v>644</v>
      </c>
      <c r="D214" s="557"/>
      <c r="E214" s="557" t="s">
        <v>645</v>
      </c>
      <c r="F214" s="557"/>
      <c r="G214" s="557" t="s">
        <v>646</v>
      </c>
      <c r="H214" s="557"/>
      <c r="I214" s="557" t="s">
        <v>647</v>
      </c>
      <c r="J214" s="557"/>
      <c r="K214" s="557" t="s">
        <v>648</v>
      </c>
      <c r="L214" s="557"/>
      <c r="M214" s="557" t="s">
        <v>624</v>
      </c>
      <c r="N214" s="557"/>
      <c r="O214" s="558" t="s">
        <v>649</v>
      </c>
      <c r="P214" s="559"/>
      <c r="Q214" s="558" t="s">
        <v>650</v>
      </c>
      <c r="R214" s="560"/>
    </row>
    <row r="215" spans="1:18" ht="15.75" thickBot="1" x14ac:dyDescent="0.3">
      <c r="B215" s="574"/>
      <c r="C215" s="319" t="s">
        <v>543</v>
      </c>
      <c r="D215" s="319" t="s">
        <v>542</v>
      </c>
      <c r="E215" s="319" t="s">
        <v>543</v>
      </c>
      <c r="F215" s="319" t="s">
        <v>542</v>
      </c>
      <c r="G215" s="319" t="s">
        <v>543</v>
      </c>
      <c r="H215" s="319" t="s">
        <v>542</v>
      </c>
      <c r="I215" s="319" t="s">
        <v>543</v>
      </c>
      <c r="J215" s="319" t="s">
        <v>542</v>
      </c>
      <c r="K215" s="319" t="s">
        <v>543</v>
      </c>
      <c r="L215" s="319" t="s">
        <v>542</v>
      </c>
      <c r="M215" s="319" t="s">
        <v>543</v>
      </c>
      <c r="N215" s="319" t="s">
        <v>542</v>
      </c>
      <c r="O215" s="321" t="s">
        <v>543</v>
      </c>
      <c r="P215" s="321" t="s">
        <v>542</v>
      </c>
      <c r="Q215" s="321" t="s">
        <v>543</v>
      </c>
      <c r="R215" s="321" t="s">
        <v>542</v>
      </c>
    </row>
    <row r="216" spans="1:18" ht="15.75" thickBot="1" x14ac:dyDescent="0.3">
      <c r="B216" s="14" t="s">
        <v>164</v>
      </c>
      <c r="C216" s="313">
        <v>2</v>
      </c>
      <c r="D216" s="313">
        <v>7</v>
      </c>
      <c r="E216" s="313">
        <v>2</v>
      </c>
      <c r="F216" s="313">
        <v>8</v>
      </c>
      <c r="G216" s="313">
        <v>42</v>
      </c>
      <c r="H216" s="313">
        <v>115</v>
      </c>
      <c r="I216" s="313">
        <v>208</v>
      </c>
      <c r="J216" s="313">
        <v>445</v>
      </c>
      <c r="K216" s="313">
        <v>322</v>
      </c>
      <c r="L216" s="313">
        <v>1032</v>
      </c>
      <c r="M216" s="313">
        <v>454</v>
      </c>
      <c r="N216" s="313">
        <v>2986</v>
      </c>
      <c r="O216" s="321">
        <v>135</v>
      </c>
      <c r="P216" s="321">
        <v>99</v>
      </c>
      <c r="Q216" s="321">
        <v>87</v>
      </c>
      <c r="R216" s="321">
        <v>25</v>
      </c>
    </row>
    <row r="217" spans="1:18" ht="15.75" thickBot="1" x14ac:dyDescent="0.3">
      <c r="B217" s="14" t="s">
        <v>651</v>
      </c>
      <c r="C217" s="323">
        <v>0</v>
      </c>
      <c r="D217" s="323">
        <v>0</v>
      </c>
      <c r="E217" s="323">
        <v>0</v>
      </c>
      <c r="F217" s="323">
        <v>0</v>
      </c>
      <c r="G217" s="323">
        <v>0</v>
      </c>
      <c r="H217" s="323">
        <v>0</v>
      </c>
      <c r="I217" s="323">
        <v>4.44104134762634E-2</v>
      </c>
      <c r="J217" s="323">
        <v>5.2067381316998472E-2</v>
      </c>
      <c r="K217" s="323">
        <v>9.0103397341211228E-2</v>
      </c>
      <c r="L217" s="323">
        <v>0.10709010339734121</v>
      </c>
      <c r="M217" s="323">
        <v>5.1453488372093022E-2</v>
      </c>
      <c r="N217" s="323">
        <v>0.18023255813953487</v>
      </c>
      <c r="O217" s="322">
        <v>0.55128205128205132</v>
      </c>
      <c r="P217" s="322">
        <v>0.40170940170940173</v>
      </c>
      <c r="Q217" s="322">
        <v>0.7767857142857143</v>
      </c>
      <c r="R217" s="322">
        <v>0.22321428571428573</v>
      </c>
    </row>
    <row r="218" spans="1:18" ht="15.75" thickBot="1" x14ac:dyDescent="0.3">
      <c r="B218" s="14" t="s">
        <v>652</v>
      </c>
      <c r="C218" s="323">
        <v>0</v>
      </c>
      <c r="D218" s="323">
        <v>0.22222222222222221</v>
      </c>
      <c r="E218" s="323">
        <v>0.2</v>
      </c>
      <c r="F218" s="323">
        <v>0.3</v>
      </c>
      <c r="G218" s="323">
        <v>0.25477707006369427</v>
      </c>
      <c r="H218" s="323">
        <v>0.57324840764331209</v>
      </c>
      <c r="I218" s="323">
        <v>0.26033690658499237</v>
      </c>
      <c r="J218" s="323">
        <v>0.52373660030627867</v>
      </c>
      <c r="K218" s="323">
        <v>0.14327917282127031</v>
      </c>
      <c r="L218" s="323">
        <v>0.56499261447562776</v>
      </c>
      <c r="M218" s="323">
        <v>7.6453488372093023E-2</v>
      </c>
      <c r="N218" s="323">
        <v>0.51482558139534884</v>
      </c>
      <c r="O218" s="322">
        <v>2.564102564102564E-2</v>
      </c>
      <c r="P218" s="322">
        <v>2.1367521367521368E-2</v>
      </c>
      <c r="Q218" s="321">
        <v>0</v>
      </c>
      <c r="R218" s="321">
        <v>0</v>
      </c>
    </row>
    <row r="219" spans="1:18" ht="15.75" thickBot="1" x14ac:dyDescent="0.3">
      <c r="B219" s="14" t="s">
        <v>653</v>
      </c>
      <c r="C219" s="323">
        <v>0.22222222222222221</v>
      </c>
      <c r="D219" s="323">
        <v>0.55555555555555558</v>
      </c>
      <c r="E219" s="323">
        <v>0</v>
      </c>
      <c r="F219" s="323">
        <v>0.5</v>
      </c>
      <c r="G219" s="323">
        <v>1.2738853503184714E-2</v>
      </c>
      <c r="H219" s="323">
        <v>0.15923566878980891</v>
      </c>
      <c r="I219" s="323">
        <v>1.3782542113323124E-2</v>
      </c>
      <c r="J219" s="323">
        <v>0.10566615620214395</v>
      </c>
      <c r="K219" s="323">
        <v>4.4313146233382573E-3</v>
      </c>
      <c r="L219" s="323">
        <v>9.0103397341211228E-2</v>
      </c>
      <c r="M219" s="323">
        <v>4.0697674418604651E-3</v>
      </c>
      <c r="N219" s="323">
        <v>0.17296511627906977</v>
      </c>
      <c r="O219" s="322">
        <v>0</v>
      </c>
      <c r="P219" s="322">
        <v>0</v>
      </c>
      <c r="Q219" s="321">
        <v>0</v>
      </c>
      <c r="R219" s="321">
        <v>0</v>
      </c>
    </row>
    <row r="220" spans="1:18" ht="20.25" x14ac:dyDescent="0.3">
      <c r="B220" s="5"/>
      <c r="C220" s="4"/>
      <c r="D220" s="6"/>
      <c r="E220" s="6"/>
    </row>
    <row r="223" spans="1:18" ht="94.5" x14ac:dyDescent="0.25">
      <c r="B223" s="428" t="s">
        <v>654</v>
      </c>
      <c r="C223" s="429">
        <v>2023</v>
      </c>
      <c r="D223" s="429">
        <v>2024</v>
      </c>
      <c r="E223" s="429">
        <v>2024</v>
      </c>
      <c r="F223" s="324"/>
      <c r="G223" s="324"/>
      <c r="H223" s="324"/>
      <c r="I223" s="324"/>
      <c r="J223" s="434"/>
      <c r="K223" s="434"/>
    </row>
    <row r="224" spans="1:18" ht="15.75" x14ac:dyDescent="0.25">
      <c r="B224" s="430" t="s">
        <v>542</v>
      </c>
      <c r="C224" s="431">
        <v>15</v>
      </c>
      <c r="D224" s="432">
        <v>13</v>
      </c>
      <c r="E224" s="432">
        <v>14</v>
      </c>
      <c r="F224" s="324"/>
      <c r="G224" s="324" t="s">
        <v>655</v>
      </c>
      <c r="H224" s="435">
        <f>SUM(,F216,H216,J216,L216,N216)</f>
        <v>4586</v>
      </c>
      <c r="I224" s="324"/>
      <c r="J224" s="434"/>
      <c r="K224" s="434"/>
    </row>
    <row r="225" spans="1:12" x14ac:dyDescent="0.25">
      <c r="B225" s="430" t="s">
        <v>543</v>
      </c>
      <c r="C225" s="431">
        <v>3</v>
      </c>
      <c r="D225" s="433">
        <v>3</v>
      </c>
      <c r="E225" s="433">
        <v>5</v>
      </c>
      <c r="F225" s="324"/>
      <c r="G225" s="324" t="s">
        <v>656</v>
      </c>
      <c r="H225" s="435">
        <f>SUM(E216,G216,I216,K216,M216)</f>
        <v>1028</v>
      </c>
      <c r="I225" s="324"/>
      <c r="J225" s="434"/>
      <c r="K225" s="434"/>
    </row>
    <row r="226" spans="1:12" x14ac:dyDescent="0.25">
      <c r="B226" s="324"/>
      <c r="C226" s="324"/>
      <c r="D226" s="324"/>
      <c r="E226" s="324"/>
      <c r="F226" s="324"/>
      <c r="G226" s="324"/>
      <c r="H226" s="324"/>
      <c r="I226" s="324"/>
      <c r="J226" s="434"/>
      <c r="K226" s="434"/>
    </row>
    <row r="227" spans="1:12" x14ac:dyDescent="0.25">
      <c r="B227" s="324"/>
      <c r="C227" s="324"/>
      <c r="D227" s="324"/>
      <c r="E227" s="324"/>
      <c r="F227" s="324"/>
      <c r="G227" s="324"/>
      <c r="H227" s="324"/>
      <c r="I227" s="324"/>
      <c r="J227" s="434"/>
      <c r="K227" s="434"/>
    </row>
    <row r="228" spans="1:12" x14ac:dyDescent="0.25">
      <c r="B228" s="324"/>
      <c r="C228" s="324"/>
      <c r="D228" s="324"/>
      <c r="E228" s="324"/>
      <c r="F228" s="324"/>
      <c r="G228" s="434"/>
      <c r="H228" s="434"/>
      <c r="I228" s="434"/>
      <c r="J228" s="434"/>
      <c r="K228" s="434"/>
    </row>
    <row r="229" spans="1:12" x14ac:dyDescent="0.25">
      <c r="B229" s="324"/>
      <c r="C229" s="324"/>
      <c r="D229" s="324"/>
      <c r="E229" s="324"/>
      <c r="F229" s="324"/>
      <c r="G229" s="434"/>
      <c r="H229" s="434"/>
      <c r="I229" s="434"/>
      <c r="J229" s="434"/>
      <c r="K229" s="434"/>
    </row>
    <row r="230" spans="1:12" x14ac:dyDescent="0.25">
      <c r="B230" s="324"/>
      <c r="C230" s="324"/>
      <c r="D230" s="324"/>
      <c r="E230" s="324"/>
      <c r="F230" s="324"/>
      <c r="G230" s="434"/>
      <c r="H230" s="434"/>
      <c r="I230" s="434"/>
      <c r="J230" s="434"/>
      <c r="K230" s="434"/>
    </row>
    <row r="231" spans="1:12" x14ac:dyDescent="0.25">
      <c r="B231" s="324"/>
      <c r="C231" s="324"/>
      <c r="D231" s="324"/>
      <c r="E231" s="324"/>
      <c r="F231" s="324"/>
      <c r="G231" s="324"/>
      <c r="H231" s="324"/>
      <c r="I231" s="324"/>
      <c r="J231" s="324"/>
    </row>
    <row r="232" spans="1:12" x14ac:dyDescent="0.25">
      <c r="B232" s="327" t="s">
        <v>657</v>
      </c>
      <c r="C232" s="324"/>
      <c r="D232" s="324"/>
      <c r="E232" s="324"/>
      <c r="F232" s="324"/>
      <c r="G232" s="324"/>
      <c r="H232" s="324"/>
      <c r="I232" s="324"/>
      <c r="J232" s="324"/>
    </row>
    <row r="233" spans="1:12" x14ac:dyDescent="0.25">
      <c r="H233" s="36"/>
    </row>
    <row r="234" spans="1:12" s="186" customFormat="1" ht="18" x14ac:dyDescent="0.25">
      <c r="B234" s="479" t="s">
        <v>658</v>
      </c>
      <c r="C234" s="479"/>
      <c r="D234" s="479"/>
      <c r="E234" s="187"/>
      <c r="F234" s="187"/>
      <c r="G234" s="188"/>
      <c r="H234" s="188"/>
      <c r="I234" s="188"/>
      <c r="J234" s="188"/>
    </row>
    <row r="235" spans="1:12" ht="20.25" x14ac:dyDescent="0.3">
      <c r="A235" s="564"/>
      <c r="B235" s="5"/>
      <c r="C235" s="4"/>
      <c r="D235" s="6"/>
      <c r="E235" s="6"/>
    </row>
    <row r="236" spans="1:12" x14ac:dyDescent="0.25">
      <c r="A236" s="564"/>
      <c r="B236" s="572" t="s">
        <v>659</v>
      </c>
      <c r="C236" s="572"/>
      <c r="D236" s="572"/>
      <c r="E236" s="572"/>
      <c r="F236" s="572"/>
      <c r="G236" s="572"/>
      <c r="H236" s="572"/>
    </row>
    <row r="237" spans="1:12" ht="20.25" x14ac:dyDescent="0.3">
      <c r="A237" s="564"/>
      <c r="B237" s="5"/>
      <c r="C237" s="4"/>
      <c r="D237" s="6"/>
      <c r="E237" s="6"/>
    </row>
    <row r="238" spans="1:12" x14ac:dyDescent="0.25">
      <c r="A238" s="564"/>
      <c r="B238" s="562"/>
      <c r="C238" s="561" t="s">
        <v>660</v>
      </c>
      <c r="D238" s="561"/>
      <c r="E238" s="561"/>
      <c r="F238" s="561"/>
      <c r="G238" s="561"/>
      <c r="H238" s="561"/>
      <c r="I238" s="561"/>
      <c r="J238" s="561"/>
      <c r="K238" s="561"/>
      <c r="L238" s="561"/>
    </row>
    <row r="239" spans="1:12" ht="51" customHeight="1" x14ac:dyDescent="0.25">
      <c r="A239" s="564"/>
      <c r="B239" s="562"/>
      <c r="C239" s="557" t="s">
        <v>620</v>
      </c>
      <c r="D239" s="557"/>
      <c r="E239" s="557" t="s">
        <v>621</v>
      </c>
      <c r="F239" s="557"/>
      <c r="G239" s="557" t="s">
        <v>622</v>
      </c>
      <c r="H239" s="557"/>
      <c r="I239" s="557" t="s">
        <v>623</v>
      </c>
      <c r="J239" s="557"/>
      <c r="K239" s="557" t="s">
        <v>624</v>
      </c>
      <c r="L239" s="557"/>
    </row>
    <row r="240" spans="1:12" ht="51" customHeight="1" x14ac:dyDescent="0.25">
      <c r="A240" s="564"/>
      <c r="B240" s="14"/>
      <c r="C240" s="319" t="s">
        <v>661</v>
      </c>
      <c r="D240" s="319" t="s">
        <v>662</v>
      </c>
      <c r="E240" s="319" t="s">
        <v>661</v>
      </c>
      <c r="F240" s="319" t="s">
        <v>662</v>
      </c>
      <c r="G240" s="319" t="s">
        <v>661</v>
      </c>
      <c r="H240" s="319" t="s">
        <v>662</v>
      </c>
      <c r="I240" s="319" t="s">
        <v>661</v>
      </c>
      <c r="J240" s="319" t="s">
        <v>662</v>
      </c>
      <c r="K240" s="319" t="s">
        <v>661</v>
      </c>
      <c r="L240" s="319" t="s">
        <v>662</v>
      </c>
    </row>
    <row r="241" spans="1:13" ht="56.45" customHeight="1" x14ac:dyDescent="0.25">
      <c r="A241" s="564"/>
      <c r="B241" s="14">
        <v>2023</v>
      </c>
      <c r="C241" s="313" t="s">
        <v>1045</v>
      </c>
      <c r="D241" s="313" t="s">
        <v>1045</v>
      </c>
      <c r="E241" s="313">
        <v>0.98599999999999999</v>
      </c>
      <c r="F241" s="313">
        <v>0.98260000000000003</v>
      </c>
      <c r="G241" s="313">
        <v>1.0900000000000001</v>
      </c>
      <c r="H241" s="313">
        <v>1.08</v>
      </c>
      <c r="I241" s="313">
        <v>0.96</v>
      </c>
      <c r="J241" s="313">
        <v>1</v>
      </c>
      <c r="K241" s="313">
        <v>1.52</v>
      </c>
      <c r="L241" s="313">
        <v>1.48</v>
      </c>
      <c r="M241" s="14"/>
    </row>
    <row r="242" spans="1:13" ht="49.5" customHeight="1" x14ac:dyDescent="0.25">
      <c r="A242" s="564"/>
      <c r="B242" s="14">
        <v>2024</v>
      </c>
      <c r="C242" s="313" t="s">
        <v>1045</v>
      </c>
      <c r="D242" s="313" t="s">
        <v>1045</v>
      </c>
      <c r="E242" s="313">
        <v>1.0469999999999999</v>
      </c>
      <c r="F242" s="313">
        <v>1.0069999999999999</v>
      </c>
      <c r="G242" s="313">
        <v>1.1080000000000001</v>
      </c>
      <c r="H242" s="313">
        <v>1.0920000000000001</v>
      </c>
      <c r="I242" s="313">
        <v>0.97609999999999997</v>
      </c>
      <c r="J242" s="313">
        <v>1.0664</v>
      </c>
      <c r="K242" s="313">
        <v>1.5418000000000001</v>
      </c>
      <c r="L242" s="313">
        <v>1.7286999999999999</v>
      </c>
    </row>
    <row r="243" spans="1:13" ht="48.95" customHeight="1" x14ac:dyDescent="0.25">
      <c r="A243" s="564"/>
      <c r="B243" s="14">
        <v>2025</v>
      </c>
      <c r="C243" s="313" t="s">
        <v>1045</v>
      </c>
      <c r="D243" s="313" t="s">
        <v>1045</v>
      </c>
      <c r="E243" s="313">
        <v>1.0999176530977761</v>
      </c>
      <c r="F243" s="313">
        <v>1.0949175582791157</v>
      </c>
      <c r="G243" s="313">
        <v>1.090555511</v>
      </c>
      <c r="H243" s="313">
        <v>1.0705465970000001</v>
      </c>
      <c r="I243" s="313">
        <v>0.96408453999999999</v>
      </c>
      <c r="J243" s="313">
        <v>1.0352224539999999</v>
      </c>
      <c r="K243" s="313">
        <v>1.5552853289999999</v>
      </c>
      <c r="L243" s="313">
        <v>1.9175357879999999</v>
      </c>
    </row>
    <row r="244" spans="1:13" ht="3" customHeight="1" x14ac:dyDescent="0.25"/>
    <row r="245" spans="1:13" ht="3" customHeight="1" x14ac:dyDescent="0.3">
      <c r="B245" s="5"/>
      <c r="C245" s="4"/>
      <c r="D245" s="6"/>
      <c r="E245" s="6"/>
    </row>
    <row r="246" spans="1:13" x14ac:dyDescent="0.25">
      <c r="A246" s="564"/>
      <c r="B246" s="573" t="s">
        <v>1044</v>
      </c>
      <c r="C246" s="573"/>
      <c r="D246" s="573"/>
      <c r="E246" s="573"/>
      <c r="F246" s="573"/>
      <c r="G246" s="573"/>
      <c r="H246" s="573"/>
      <c r="I246" s="573"/>
      <c r="J246" s="573"/>
      <c r="K246" s="573"/>
      <c r="L246" s="573"/>
    </row>
    <row r="247" spans="1:13" ht="20.25" customHeight="1" x14ac:dyDescent="0.25">
      <c r="A247" s="564"/>
      <c r="B247" s="573"/>
      <c r="C247" s="573"/>
      <c r="D247" s="573"/>
      <c r="E247" s="573"/>
      <c r="F247" s="573"/>
      <c r="G247" s="573"/>
      <c r="H247" s="573"/>
      <c r="I247" s="573"/>
      <c r="J247" s="573"/>
      <c r="K247" s="573"/>
      <c r="L247" s="573"/>
    </row>
    <row r="249" spans="1:13" s="186" customFormat="1" ht="18" x14ac:dyDescent="0.25">
      <c r="B249" s="479" t="s">
        <v>663</v>
      </c>
      <c r="C249" s="479"/>
      <c r="D249" s="479"/>
      <c r="E249" s="187"/>
      <c r="F249" s="187"/>
      <c r="G249" s="188"/>
      <c r="H249" s="188"/>
      <c r="I249" s="188"/>
      <c r="J249" s="188"/>
    </row>
    <row r="250" spans="1:13" x14ac:dyDescent="0.25">
      <c r="A250" s="564"/>
    </row>
    <row r="251" spans="1:13" x14ac:dyDescent="0.25">
      <c r="A251" s="564"/>
      <c r="B251" s="572" t="s">
        <v>664</v>
      </c>
      <c r="C251" s="572"/>
      <c r="D251" s="572"/>
      <c r="E251" s="572"/>
      <c r="F251" s="572"/>
      <c r="G251" s="572"/>
      <c r="H251" s="572"/>
    </row>
    <row r="252" spans="1:13" x14ac:dyDescent="0.25">
      <c r="A252" s="564"/>
    </row>
    <row r="253" spans="1:13" x14ac:dyDescent="0.25">
      <c r="A253" s="564"/>
      <c r="B253" s="299"/>
      <c r="C253" s="569"/>
      <c r="D253" s="569"/>
      <c r="E253" s="569"/>
      <c r="F253" s="569"/>
      <c r="G253" s="569"/>
      <c r="H253" s="569"/>
      <c r="I253" s="287"/>
    </row>
    <row r="254" spans="1:13" ht="81" customHeight="1" x14ac:dyDescent="0.25">
      <c r="A254" s="564"/>
      <c r="B254" s="14">
        <v>2024</v>
      </c>
      <c r="C254" s="555" t="s">
        <v>665</v>
      </c>
      <c r="D254" s="555"/>
      <c r="E254" s="555"/>
      <c r="F254" s="555"/>
      <c r="G254" s="555"/>
      <c r="H254" s="555"/>
      <c r="I254" s="555"/>
    </row>
    <row r="255" spans="1:13" ht="81" customHeight="1" x14ac:dyDescent="0.25">
      <c r="B255" s="14">
        <v>2025</v>
      </c>
      <c r="C255" s="555" t="s">
        <v>665</v>
      </c>
      <c r="D255" s="555"/>
      <c r="E255" s="555"/>
      <c r="F255" s="555"/>
      <c r="G255" s="555"/>
      <c r="H255" s="555"/>
      <c r="I255" s="555"/>
    </row>
    <row r="256" spans="1:13" ht="20.100000000000001" customHeight="1" x14ac:dyDescent="0.25"/>
    <row r="257" spans="1:10" s="186" customFormat="1" ht="18" x14ac:dyDescent="0.25">
      <c r="B257" s="479" t="s">
        <v>666</v>
      </c>
      <c r="C257" s="479"/>
      <c r="D257" s="479"/>
      <c r="E257" s="187"/>
      <c r="F257" s="187"/>
      <c r="G257" s="188"/>
      <c r="H257" s="188"/>
      <c r="I257" s="188"/>
      <c r="J257" s="188"/>
    </row>
    <row r="258" spans="1:10" x14ac:dyDescent="0.25">
      <c r="A258" s="564"/>
    </row>
    <row r="259" spans="1:10" x14ac:dyDescent="0.25">
      <c r="A259" s="564"/>
      <c r="B259" s="572" t="s">
        <v>667</v>
      </c>
      <c r="C259" s="572"/>
      <c r="D259" s="572"/>
      <c r="E259" s="572"/>
      <c r="F259" s="572"/>
      <c r="G259" s="572"/>
      <c r="H259" s="572"/>
    </row>
    <row r="260" spans="1:10" ht="26.1" customHeight="1" x14ac:dyDescent="0.25">
      <c r="A260" s="564"/>
    </row>
    <row r="261" spans="1:10" x14ac:dyDescent="0.25">
      <c r="A261" s="564"/>
      <c r="B261" s="289"/>
      <c r="C261" s="566"/>
      <c r="D261" s="566"/>
      <c r="E261" s="566"/>
      <c r="F261" s="566"/>
      <c r="G261" s="566"/>
      <c r="H261" s="566"/>
    </row>
    <row r="262" spans="1:10" ht="62.1" customHeight="1" x14ac:dyDescent="0.25">
      <c r="A262" s="564"/>
      <c r="B262" s="14">
        <v>2023</v>
      </c>
      <c r="C262" s="563" t="s">
        <v>668</v>
      </c>
      <c r="D262" s="563"/>
      <c r="E262" s="563"/>
      <c r="F262" s="563"/>
      <c r="G262" s="563"/>
      <c r="H262" s="563"/>
      <c r="I262" s="16"/>
    </row>
    <row r="263" spans="1:10" ht="98.1" customHeight="1" x14ac:dyDescent="0.25">
      <c r="A263" s="564"/>
      <c r="B263" s="14">
        <v>2024</v>
      </c>
      <c r="C263" s="563" t="s">
        <v>668</v>
      </c>
      <c r="D263" s="563"/>
      <c r="E263" s="563"/>
      <c r="F263" s="563"/>
      <c r="G263" s="563"/>
      <c r="H263" s="563"/>
      <c r="I263" s="16"/>
    </row>
    <row r="264" spans="1:10" ht="127.5" customHeight="1" x14ac:dyDescent="0.25">
      <c r="A264" s="564"/>
      <c r="B264" s="14">
        <v>2025</v>
      </c>
      <c r="C264" s="563" t="s">
        <v>668</v>
      </c>
      <c r="D264" s="563"/>
      <c r="E264" s="563"/>
      <c r="F264" s="563"/>
      <c r="G264" s="563"/>
      <c r="H264" s="563"/>
      <c r="I264" s="16"/>
    </row>
    <row r="265" spans="1:10" ht="5.25" customHeight="1" x14ac:dyDescent="0.25">
      <c r="B265" s="14"/>
      <c r="C265" s="555"/>
      <c r="D265" s="555"/>
      <c r="E265" s="555"/>
      <c r="F265" s="555"/>
      <c r="G265" s="555"/>
      <c r="H265" s="555"/>
      <c r="I265" s="16"/>
    </row>
    <row r="266" spans="1:10" ht="20.100000000000001" customHeight="1" x14ac:dyDescent="0.25"/>
    <row r="267" spans="1:10" ht="20.100000000000001" customHeight="1" x14ac:dyDescent="0.25"/>
    <row r="268" spans="1:10" s="186" customFormat="1" ht="18" x14ac:dyDescent="0.25">
      <c r="B268" s="479" t="s">
        <v>669</v>
      </c>
      <c r="C268" s="479"/>
      <c r="D268" s="479"/>
      <c r="E268" s="187"/>
      <c r="F268" s="187"/>
      <c r="G268" s="188"/>
      <c r="H268" s="188"/>
      <c r="I268" s="188"/>
      <c r="J268" s="188"/>
    </row>
    <row r="269" spans="1:10" ht="20.25" x14ac:dyDescent="0.3">
      <c r="A269" s="564"/>
      <c r="B269" s="5"/>
      <c r="C269" s="4"/>
      <c r="D269" s="6"/>
      <c r="E269" s="6"/>
    </row>
    <row r="270" spans="1:10" x14ac:dyDescent="0.25">
      <c r="A270" s="564"/>
      <c r="B270" s="572" t="s">
        <v>670</v>
      </c>
      <c r="C270" s="572"/>
      <c r="D270" s="572"/>
      <c r="E270" s="572"/>
      <c r="F270" s="572"/>
      <c r="G270" s="572"/>
      <c r="H270" s="572"/>
    </row>
    <row r="271" spans="1:10" ht="20.25" x14ac:dyDescent="0.3">
      <c r="A271" s="564"/>
      <c r="B271" s="5"/>
      <c r="C271" s="4"/>
      <c r="D271" s="6"/>
      <c r="E271" s="6"/>
    </row>
    <row r="272" spans="1:10" x14ac:dyDescent="0.25">
      <c r="A272" s="564"/>
      <c r="B272" s="299"/>
      <c r="C272" s="569"/>
      <c r="D272" s="569"/>
      <c r="E272" s="569"/>
      <c r="F272" s="569"/>
      <c r="G272" s="569"/>
      <c r="H272" s="569"/>
      <c r="I272" s="287"/>
    </row>
    <row r="273" spans="1:10" ht="116.25" customHeight="1" x14ac:dyDescent="0.25">
      <c r="B273" s="14">
        <v>2024</v>
      </c>
      <c r="C273" s="555" t="s">
        <v>671</v>
      </c>
      <c r="D273" s="555"/>
      <c r="E273" s="555"/>
      <c r="F273" s="555"/>
      <c r="G273" s="555"/>
      <c r="H273" s="555"/>
      <c r="I273" s="555"/>
    </row>
    <row r="274" spans="1:10" ht="144.75" customHeight="1" x14ac:dyDescent="0.25">
      <c r="B274" s="14">
        <v>2025</v>
      </c>
      <c r="C274" s="555" t="s">
        <v>1046</v>
      </c>
      <c r="D274" s="555"/>
      <c r="E274" s="555"/>
      <c r="F274" s="555"/>
      <c r="G274" s="555"/>
      <c r="H274" s="555"/>
      <c r="I274" s="555"/>
    </row>
    <row r="275" spans="1:10" ht="20.25" x14ac:dyDescent="0.3">
      <c r="B275" s="5"/>
      <c r="C275" s="4"/>
      <c r="D275" s="6"/>
      <c r="E275" s="6"/>
    </row>
    <row r="276" spans="1:10" s="186" customFormat="1" ht="18" x14ac:dyDescent="0.25">
      <c r="B276" s="479" t="s">
        <v>672</v>
      </c>
      <c r="C276" s="479"/>
      <c r="D276" s="479"/>
      <c r="E276" s="187"/>
      <c r="F276" s="187"/>
      <c r="G276" s="188"/>
      <c r="H276" s="188"/>
      <c r="I276" s="188"/>
      <c r="J276" s="188"/>
    </row>
    <row r="277" spans="1:10" ht="20.25" x14ac:dyDescent="0.3">
      <c r="A277" s="564"/>
      <c r="B277" s="5"/>
      <c r="C277" s="4"/>
      <c r="D277" s="6"/>
      <c r="E277" s="6"/>
    </row>
    <row r="278" spans="1:10" ht="14.45" customHeight="1" x14ac:dyDescent="0.25">
      <c r="A278" s="564"/>
      <c r="B278" s="572" t="s">
        <v>673</v>
      </c>
      <c r="C278" s="572"/>
      <c r="D278" s="572"/>
      <c r="E278" s="572"/>
      <c r="F278" s="572"/>
      <c r="G278" s="572"/>
      <c r="H278" s="572"/>
      <c r="I278" s="572"/>
      <c r="J278" s="572"/>
    </row>
    <row r="279" spans="1:10" ht="14.45" customHeight="1" x14ac:dyDescent="0.25">
      <c r="A279" s="564"/>
      <c r="B279" s="13"/>
      <c r="C279" s="13"/>
      <c r="D279" s="13"/>
      <c r="E279" s="13"/>
      <c r="F279" s="13"/>
      <c r="G279" s="13"/>
      <c r="H279" s="13"/>
      <c r="I279" s="13"/>
      <c r="J279" s="13"/>
    </row>
    <row r="280" spans="1:10" ht="14.45" customHeight="1" x14ac:dyDescent="0.25">
      <c r="A280" s="564"/>
      <c r="B280" s="572" t="s">
        <v>674</v>
      </c>
      <c r="C280" s="572"/>
      <c r="D280" s="572"/>
      <c r="E280" s="572"/>
      <c r="F280" s="572"/>
      <c r="G280" s="572"/>
      <c r="H280" s="572"/>
      <c r="I280" s="572"/>
      <c r="J280" s="572"/>
    </row>
    <row r="281" spans="1:10" ht="20.25" x14ac:dyDescent="0.3">
      <c r="A281" s="564"/>
      <c r="B281" s="5"/>
      <c r="C281" s="4"/>
      <c r="D281" s="6"/>
      <c r="E281" s="6"/>
    </row>
    <row r="282" spans="1:10" x14ac:dyDescent="0.25">
      <c r="A282" s="564"/>
      <c r="B282" s="299"/>
      <c r="C282" s="569"/>
      <c r="D282" s="569"/>
      <c r="E282" s="569"/>
      <c r="F282" s="569"/>
      <c r="G282" s="569"/>
      <c r="H282" s="569"/>
      <c r="I282" s="287"/>
    </row>
    <row r="283" spans="1:10" ht="45" customHeight="1" x14ac:dyDescent="0.25">
      <c r="A283" s="564"/>
      <c r="B283" s="14">
        <v>2023</v>
      </c>
      <c r="C283" s="555" t="s">
        <v>675</v>
      </c>
      <c r="D283" s="555"/>
      <c r="E283" s="555"/>
      <c r="F283" s="555"/>
      <c r="G283" s="555"/>
      <c r="H283" s="555"/>
      <c r="I283" s="555"/>
    </row>
    <row r="284" spans="1:10" ht="45" customHeight="1" x14ac:dyDescent="0.25">
      <c r="A284" s="564"/>
      <c r="B284" s="14">
        <v>2024</v>
      </c>
      <c r="C284" s="555" t="s">
        <v>676</v>
      </c>
      <c r="D284" s="555"/>
      <c r="E284" s="555"/>
      <c r="F284" s="555"/>
      <c r="G284" s="555"/>
      <c r="H284" s="555"/>
      <c r="I284" s="555"/>
    </row>
    <row r="285" spans="1:10" ht="45" customHeight="1" x14ac:dyDescent="0.25">
      <c r="A285" s="12"/>
      <c r="B285" s="14">
        <v>2025</v>
      </c>
      <c r="C285" s="555" t="s">
        <v>1047</v>
      </c>
      <c r="D285" s="555"/>
      <c r="E285" s="555"/>
      <c r="F285" s="555"/>
      <c r="G285" s="555"/>
      <c r="H285" s="555"/>
      <c r="I285" s="555"/>
    </row>
    <row r="286" spans="1:10" ht="20.100000000000001" customHeight="1" x14ac:dyDescent="0.25"/>
    <row r="287" spans="1:10" s="186" customFormat="1" ht="18" x14ac:dyDescent="0.25">
      <c r="B287" s="261" t="s">
        <v>866</v>
      </c>
      <c r="C287" s="261"/>
      <c r="D287" s="261"/>
      <c r="E287" s="187"/>
      <c r="F287" s="187"/>
      <c r="G287" s="188"/>
      <c r="H287" s="188"/>
      <c r="I287" s="188"/>
      <c r="J287" s="188"/>
    </row>
    <row r="288" spans="1:10" ht="20.25" x14ac:dyDescent="0.3">
      <c r="A288" s="564"/>
      <c r="B288" s="5"/>
      <c r="C288" s="4"/>
      <c r="D288" s="6"/>
      <c r="E288" s="6"/>
    </row>
    <row r="289" spans="1:10" ht="39" customHeight="1" x14ac:dyDescent="0.25">
      <c r="A289" s="564"/>
      <c r="B289" s="565" t="s">
        <v>677</v>
      </c>
      <c r="C289" s="565"/>
      <c r="D289" s="565"/>
      <c r="E289" s="565"/>
      <c r="F289" s="565"/>
      <c r="G289" s="565"/>
      <c r="H289" s="565"/>
      <c r="I289" s="565"/>
    </row>
    <row r="290" spans="1:10" ht="12.6" customHeight="1" x14ac:dyDescent="0.25">
      <c r="A290" s="564"/>
      <c r="B290" s="23"/>
      <c r="C290" s="23"/>
      <c r="D290" s="23"/>
      <c r="E290" s="23"/>
      <c r="F290" s="23"/>
      <c r="G290" s="23"/>
      <c r="H290" s="23"/>
      <c r="I290" s="23"/>
    </row>
    <row r="291" spans="1:10" ht="21" customHeight="1" x14ac:dyDescent="0.25">
      <c r="A291" s="564"/>
      <c r="B291" s="565" t="s">
        <v>678</v>
      </c>
      <c r="C291" s="565"/>
      <c r="D291" s="565"/>
      <c r="E291" s="565"/>
      <c r="F291" s="565"/>
      <c r="G291" s="565"/>
      <c r="H291" s="565"/>
      <c r="I291" s="565"/>
    </row>
    <row r="292" spans="1:10" ht="20.25" x14ac:dyDescent="0.3">
      <c r="A292" s="564"/>
      <c r="B292" s="5"/>
      <c r="C292" s="4"/>
      <c r="D292" s="6"/>
      <c r="E292" s="6"/>
    </row>
    <row r="293" spans="1:10" x14ac:dyDescent="0.25">
      <c r="A293" s="564"/>
      <c r="B293" s="299"/>
      <c r="C293" s="569"/>
      <c r="D293" s="569"/>
      <c r="E293" s="569"/>
      <c r="F293" s="569"/>
      <c r="G293" s="569"/>
      <c r="H293" s="569"/>
      <c r="I293" s="287"/>
    </row>
    <row r="294" spans="1:10" ht="75" customHeight="1" x14ac:dyDescent="0.25">
      <c r="A294" s="564"/>
      <c r="B294" s="14">
        <v>2024</v>
      </c>
      <c r="C294" s="555" t="s">
        <v>679</v>
      </c>
      <c r="D294" s="555"/>
      <c r="E294" s="555"/>
      <c r="F294" s="555"/>
      <c r="G294" s="555"/>
      <c r="H294" s="555"/>
      <c r="I294" s="555"/>
    </row>
    <row r="295" spans="1:10" ht="139.5" customHeight="1" x14ac:dyDescent="0.25">
      <c r="B295" s="14">
        <v>2025</v>
      </c>
      <c r="C295" s="555" t="s">
        <v>680</v>
      </c>
      <c r="D295" s="555"/>
      <c r="E295" s="555"/>
      <c r="F295" s="555"/>
      <c r="G295" s="555"/>
      <c r="H295" s="555"/>
      <c r="I295" s="555"/>
    </row>
    <row r="296" spans="1:10" s="186" customFormat="1" ht="18" x14ac:dyDescent="0.25">
      <c r="B296" s="479" t="s">
        <v>506</v>
      </c>
      <c r="C296" s="479"/>
      <c r="D296" s="479"/>
      <c r="E296" s="187"/>
      <c r="F296" s="187"/>
      <c r="G296" s="188"/>
      <c r="H296" s="188"/>
      <c r="I296" s="188"/>
      <c r="J296" s="188"/>
    </row>
    <row r="297" spans="1:10" ht="20.25" x14ac:dyDescent="0.3">
      <c r="A297" s="564"/>
      <c r="B297" s="5"/>
      <c r="C297" s="4"/>
      <c r="D297" s="6"/>
      <c r="E297" s="6"/>
    </row>
    <row r="298" spans="1:10" ht="14.45" customHeight="1" x14ac:dyDescent="0.25">
      <c r="A298" s="564"/>
      <c r="B298" s="572" t="s">
        <v>681</v>
      </c>
      <c r="C298" s="572"/>
      <c r="D298" s="572"/>
      <c r="E298" s="572"/>
      <c r="F298" s="572"/>
      <c r="G298" s="572"/>
      <c r="H298" s="572"/>
      <c r="I298" s="572"/>
      <c r="J298" s="572"/>
    </row>
    <row r="299" spans="1:10" ht="14.45" customHeight="1" x14ac:dyDescent="0.25">
      <c r="A299" s="564"/>
      <c r="B299" s="13"/>
      <c r="C299" s="13"/>
      <c r="D299" s="13"/>
      <c r="E299" s="13"/>
      <c r="F299" s="13"/>
      <c r="G299" s="13"/>
      <c r="H299" s="13"/>
      <c r="I299" s="13"/>
      <c r="J299" s="13"/>
    </row>
    <row r="300" spans="1:10" ht="45" x14ac:dyDescent="0.25">
      <c r="A300" s="564"/>
      <c r="B300" s="289"/>
      <c r="C300" s="288" t="s">
        <v>682</v>
      </c>
      <c r="D300" s="288"/>
      <c r="E300" s="288" t="s">
        <v>683</v>
      </c>
      <c r="F300" s="288"/>
      <c r="G300" s="374" t="s">
        <v>684</v>
      </c>
      <c r="H300" s="374"/>
      <c r="I300" s="288"/>
    </row>
    <row r="301" spans="1:10" ht="32.25" customHeight="1" x14ac:dyDescent="0.25">
      <c r="A301" s="564"/>
      <c r="B301" s="14">
        <v>2024</v>
      </c>
      <c r="C301" s="373">
        <v>256</v>
      </c>
      <c r="D301" s="373"/>
      <c r="E301" s="375">
        <v>0.84499999999999997</v>
      </c>
      <c r="F301" s="373"/>
      <c r="G301" s="375">
        <v>2.3999999999999998E-3</v>
      </c>
      <c r="H301" s="373"/>
      <c r="I301" s="325"/>
    </row>
    <row r="302" spans="1:10" ht="30" customHeight="1" x14ac:dyDescent="0.25">
      <c r="A302" s="564"/>
      <c r="B302" s="14">
        <v>2025</v>
      </c>
      <c r="C302" s="373">
        <v>177</v>
      </c>
      <c r="D302" s="373"/>
      <c r="E302" s="375">
        <v>0.96950000000000003</v>
      </c>
      <c r="F302" s="373"/>
      <c r="G302" s="375">
        <v>0</v>
      </c>
      <c r="H302" s="373"/>
      <c r="I302" s="325"/>
    </row>
    <row r="303" spans="1:10" ht="45" customHeight="1" x14ac:dyDescent="0.25">
      <c r="A303" s="12"/>
      <c r="B303" s="571" t="s">
        <v>685</v>
      </c>
      <c r="C303" s="571"/>
      <c r="D303" s="571"/>
      <c r="E303" s="571"/>
      <c r="F303" s="571"/>
      <c r="G303" s="571"/>
      <c r="H303" s="571"/>
      <c r="I303" s="571"/>
    </row>
    <row r="304" spans="1:10" ht="20.100000000000001" customHeight="1" x14ac:dyDescent="0.25"/>
    <row r="305" spans="1:10" s="186" customFormat="1" ht="18" x14ac:dyDescent="0.25">
      <c r="B305" s="479" t="s">
        <v>512</v>
      </c>
      <c r="C305" s="479"/>
      <c r="D305" s="479"/>
      <c r="E305" s="187"/>
      <c r="F305" s="187"/>
      <c r="G305" s="188"/>
      <c r="H305" s="188"/>
      <c r="I305" s="188"/>
      <c r="J305" s="188"/>
    </row>
    <row r="306" spans="1:10" ht="20.25" x14ac:dyDescent="0.3">
      <c r="A306" s="564"/>
      <c r="B306" s="5"/>
      <c r="C306" s="4"/>
      <c r="D306" s="6"/>
      <c r="E306" s="6"/>
    </row>
    <row r="307" spans="1:10" ht="30" customHeight="1" x14ac:dyDescent="0.25">
      <c r="A307" s="564"/>
      <c r="B307" s="570" t="s">
        <v>686</v>
      </c>
      <c r="C307" s="565"/>
      <c r="D307" s="565"/>
      <c r="E307" s="565"/>
      <c r="F307" s="565"/>
      <c r="G307" s="565"/>
      <c r="H307" s="565"/>
      <c r="I307" s="565"/>
    </row>
    <row r="308" spans="1:10" ht="20.25" x14ac:dyDescent="0.3">
      <c r="A308" s="564"/>
      <c r="B308" s="5"/>
      <c r="C308" s="4"/>
      <c r="D308" s="6"/>
      <c r="E308" s="6"/>
    </row>
    <row r="309" spans="1:10" x14ac:dyDescent="0.25">
      <c r="A309" s="564"/>
      <c r="B309" s="299"/>
      <c r="C309" s="569"/>
      <c r="D309" s="569"/>
      <c r="E309" s="569"/>
      <c r="F309" s="569"/>
      <c r="G309" s="569"/>
      <c r="H309" s="569"/>
      <c r="I309" s="287"/>
    </row>
    <row r="310" spans="1:10" ht="61.5" customHeight="1" x14ac:dyDescent="0.25">
      <c r="A310" s="564"/>
      <c r="B310" s="14">
        <v>2023</v>
      </c>
      <c r="C310" s="555" t="s">
        <v>687</v>
      </c>
      <c r="D310" s="555"/>
      <c r="E310" s="555"/>
      <c r="F310" s="555"/>
      <c r="G310" s="555"/>
      <c r="H310" s="555"/>
      <c r="I310" s="555"/>
    </row>
    <row r="311" spans="1:10" ht="93" customHeight="1" x14ac:dyDescent="0.25">
      <c r="B311" s="14">
        <v>2024</v>
      </c>
      <c r="C311" s="555" t="s">
        <v>688</v>
      </c>
      <c r="D311" s="555"/>
      <c r="E311" s="555"/>
      <c r="F311" s="555"/>
      <c r="G311" s="555"/>
      <c r="H311" s="555"/>
      <c r="I311" s="555"/>
    </row>
    <row r="312" spans="1:10" ht="57.75" customHeight="1" x14ac:dyDescent="0.25">
      <c r="B312" s="14">
        <v>2025</v>
      </c>
      <c r="C312" s="555" t="s">
        <v>1048</v>
      </c>
      <c r="D312" s="555"/>
      <c r="E312" s="555"/>
      <c r="F312" s="555"/>
      <c r="G312" s="555"/>
      <c r="H312" s="555"/>
      <c r="I312" s="555"/>
    </row>
    <row r="315" spans="1:10" s="186" customFormat="1" ht="18" x14ac:dyDescent="0.25">
      <c r="B315" s="479" t="s">
        <v>865</v>
      </c>
      <c r="C315" s="479"/>
      <c r="D315" s="479"/>
      <c r="E315" s="187"/>
      <c r="F315" s="187"/>
      <c r="G315" s="188"/>
      <c r="H315" s="188"/>
      <c r="I315" s="188"/>
      <c r="J315" s="188"/>
    </row>
    <row r="316" spans="1:10" ht="20.25" x14ac:dyDescent="0.3">
      <c r="A316" s="564"/>
      <c r="B316" s="5"/>
      <c r="C316" s="4"/>
      <c r="D316" s="6"/>
      <c r="E316" s="6"/>
    </row>
    <row r="317" spans="1:10" ht="39" customHeight="1" x14ac:dyDescent="0.25">
      <c r="A317" s="564"/>
      <c r="B317" s="565" t="s">
        <v>689</v>
      </c>
      <c r="C317" s="565"/>
      <c r="D317" s="565"/>
      <c r="E317" s="565"/>
      <c r="F317" s="565"/>
      <c r="G317" s="565"/>
      <c r="H317" s="565"/>
      <c r="I317" s="565"/>
    </row>
    <row r="318" spans="1:10" ht="20.25" x14ac:dyDescent="0.3">
      <c r="A318" s="564"/>
      <c r="B318" s="5"/>
      <c r="C318" s="4"/>
      <c r="D318" s="6"/>
      <c r="E318" s="6"/>
    </row>
    <row r="319" spans="1:10" x14ac:dyDescent="0.25">
      <c r="A319" s="564"/>
      <c r="B319" s="299"/>
      <c r="C319" s="569"/>
      <c r="D319" s="569"/>
      <c r="E319" s="569"/>
      <c r="F319" s="569"/>
      <c r="G319" s="569"/>
      <c r="H319" s="569"/>
      <c r="I319" s="287"/>
    </row>
    <row r="320" spans="1:10" ht="112.5" customHeight="1" x14ac:dyDescent="0.25">
      <c r="A320" s="564"/>
      <c r="B320" s="14">
        <v>2024</v>
      </c>
      <c r="C320" s="555" t="s">
        <v>862</v>
      </c>
      <c r="D320" s="555"/>
      <c r="E320" s="555"/>
      <c r="F320" s="555"/>
      <c r="G320" s="555"/>
      <c r="H320" s="555"/>
      <c r="I320" s="555"/>
    </row>
    <row r="321" spans="1:10" ht="49.5" customHeight="1" x14ac:dyDescent="0.25">
      <c r="B321" s="14">
        <v>2025</v>
      </c>
      <c r="C321" s="555" t="s">
        <v>862</v>
      </c>
      <c r="D321" s="555"/>
      <c r="E321" s="555"/>
      <c r="F321" s="555"/>
      <c r="G321" s="555"/>
      <c r="H321" s="555"/>
      <c r="I321" s="555"/>
    </row>
    <row r="323" spans="1:10" s="186" customFormat="1" ht="18" x14ac:dyDescent="0.25">
      <c r="B323" s="479" t="s">
        <v>510</v>
      </c>
      <c r="C323" s="479"/>
      <c r="D323" s="479"/>
      <c r="E323" s="187"/>
      <c r="F323" s="187"/>
      <c r="G323" s="188"/>
      <c r="H323" s="188"/>
      <c r="I323" s="188"/>
      <c r="J323" s="188"/>
    </row>
    <row r="324" spans="1:10" ht="20.25" x14ac:dyDescent="0.3">
      <c r="A324" s="564"/>
      <c r="B324" s="5"/>
      <c r="C324" s="4"/>
      <c r="D324" s="6"/>
      <c r="E324" s="6"/>
    </row>
    <row r="325" spans="1:10" ht="39" customHeight="1" x14ac:dyDescent="0.25">
      <c r="A325" s="564"/>
      <c r="B325" s="565" t="s">
        <v>690</v>
      </c>
      <c r="C325" s="565"/>
      <c r="D325" s="565"/>
      <c r="E325" s="565"/>
      <c r="F325" s="565"/>
      <c r="G325" s="565"/>
      <c r="H325" s="565"/>
      <c r="I325" s="565"/>
    </row>
    <row r="326" spans="1:10" ht="20.25" x14ac:dyDescent="0.3">
      <c r="A326" s="564"/>
      <c r="B326" s="5"/>
      <c r="C326" s="4"/>
      <c r="D326" s="6"/>
      <c r="E326" s="6"/>
    </row>
    <row r="327" spans="1:10" x14ac:dyDescent="0.25">
      <c r="A327" s="564"/>
      <c r="B327" s="289"/>
      <c r="C327" s="566"/>
      <c r="D327" s="566"/>
      <c r="E327" s="566"/>
      <c r="F327" s="566"/>
      <c r="G327" s="566"/>
      <c r="H327" s="566"/>
      <c r="I327" s="288"/>
    </row>
    <row r="328" spans="1:10" ht="198" customHeight="1" x14ac:dyDescent="0.25">
      <c r="B328" s="14">
        <v>2023</v>
      </c>
      <c r="C328" s="555" t="s">
        <v>691</v>
      </c>
      <c r="D328" s="555"/>
      <c r="E328" s="555"/>
      <c r="F328" s="555"/>
      <c r="G328" s="555"/>
      <c r="H328" s="555"/>
      <c r="I328" s="16"/>
    </row>
    <row r="329" spans="1:10" ht="123.75" customHeight="1" x14ac:dyDescent="0.25">
      <c r="B329" s="14">
        <v>2024</v>
      </c>
      <c r="C329" s="563" t="s">
        <v>692</v>
      </c>
      <c r="D329" s="563"/>
      <c r="E329" s="563"/>
      <c r="F329" s="563"/>
      <c r="G329" s="563"/>
      <c r="H329" s="563"/>
      <c r="I329" s="16"/>
    </row>
    <row r="330" spans="1:10" ht="123.75" customHeight="1" x14ac:dyDescent="0.25">
      <c r="B330" s="14">
        <v>2025</v>
      </c>
      <c r="C330" s="563" t="s">
        <v>1049</v>
      </c>
      <c r="D330" s="563"/>
      <c r="E330" s="563"/>
      <c r="F330" s="563"/>
      <c r="G330" s="563"/>
      <c r="H330" s="563"/>
      <c r="I330" s="16"/>
    </row>
    <row r="332" spans="1:10" s="186" customFormat="1" ht="18" x14ac:dyDescent="0.25">
      <c r="B332" s="479" t="s">
        <v>693</v>
      </c>
      <c r="C332" s="479"/>
      <c r="D332" s="479"/>
      <c r="E332" s="187"/>
      <c r="F332" s="187"/>
      <c r="G332" s="188"/>
      <c r="H332" s="188"/>
      <c r="I332" s="188"/>
      <c r="J332" s="188"/>
    </row>
    <row r="333" spans="1:10" ht="20.25" x14ac:dyDescent="0.3">
      <c r="A333" s="564"/>
      <c r="B333" s="5"/>
      <c r="C333" s="4"/>
      <c r="D333" s="6"/>
      <c r="E333" s="6"/>
    </row>
    <row r="334" spans="1:10" ht="14.45" customHeight="1" x14ac:dyDescent="0.25">
      <c r="A334" s="564"/>
      <c r="B334" s="565" t="s">
        <v>694</v>
      </c>
      <c r="C334" s="565"/>
      <c r="D334" s="565"/>
      <c r="E334" s="565"/>
      <c r="F334" s="565"/>
      <c r="G334" s="565"/>
      <c r="H334" s="565"/>
      <c r="I334" s="565"/>
    </row>
    <row r="335" spans="1:10" ht="20.25" x14ac:dyDescent="0.3">
      <c r="A335" s="564"/>
      <c r="B335" s="5"/>
      <c r="C335" s="4"/>
      <c r="D335" s="6"/>
      <c r="E335" s="6"/>
    </row>
    <row r="336" spans="1:10" x14ac:dyDescent="0.25">
      <c r="A336" s="564"/>
      <c r="B336" s="289"/>
      <c r="C336" s="566"/>
      <c r="D336" s="566"/>
      <c r="E336" s="566"/>
      <c r="F336" s="566"/>
      <c r="G336" s="566"/>
      <c r="H336" s="566"/>
      <c r="I336" s="288"/>
    </row>
    <row r="337" spans="1:10" ht="409.5" customHeight="1" x14ac:dyDescent="0.25">
      <c r="B337" s="14">
        <v>2024</v>
      </c>
      <c r="C337" s="567" t="s">
        <v>695</v>
      </c>
      <c r="D337" s="568"/>
      <c r="E337" s="568"/>
      <c r="F337" s="568"/>
      <c r="G337" s="568"/>
      <c r="H337" s="568"/>
      <c r="I337" s="568"/>
    </row>
    <row r="338" spans="1:10" ht="228.75" customHeight="1" x14ac:dyDescent="0.25">
      <c r="B338" s="14">
        <v>2025</v>
      </c>
      <c r="C338" s="567" t="s">
        <v>1050</v>
      </c>
      <c r="D338" s="568"/>
      <c r="E338" s="568"/>
      <c r="F338" s="568"/>
      <c r="G338" s="568"/>
      <c r="H338" s="568"/>
      <c r="I338" s="568"/>
    </row>
    <row r="341" spans="1:10" s="186" customFormat="1" ht="18" x14ac:dyDescent="0.25">
      <c r="B341" s="479" t="s">
        <v>696</v>
      </c>
      <c r="C341" s="479"/>
      <c r="D341" s="479"/>
      <c r="E341" s="187"/>
      <c r="F341" s="187"/>
      <c r="G341" s="188"/>
      <c r="H341" s="188"/>
      <c r="I341" s="188"/>
      <c r="J341" s="188"/>
    </row>
    <row r="342" spans="1:10" ht="20.25" x14ac:dyDescent="0.3">
      <c r="A342" s="564"/>
      <c r="B342" s="5"/>
      <c r="C342" s="4"/>
      <c r="D342" s="6"/>
      <c r="E342" s="6"/>
    </row>
    <row r="343" spans="1:10" ht="14.45" customHeight="1" x14ac:dyDescent="0.25">
      <c r="A343" s="564"/>
      <c r="B343" s="565" t="s">
        <v>697</v>
      </c>
      <c r="C343" s="565"/>
      <c r="D343" s="565"/>
      <c r="E343" s="565"/>
      <c r="F343" s="565"/>
      <c r="G343" s="565"/>
      <c r="H343" s="565"/>
      <c r="I343" s="565"/>
    </row>
    <row r="344" spans="1:10" ht="20.25" x14ac:dyDescent="0.3">
      <c r="A344" s="564"/>
      <c r="B344" s="5"/>
      <c r="C344" s="4"/>
      <c r="D344" s="6"/>
      <c r="E344" s="6"/>
    </row>
    <row r="345" spans="1:10" x14ac:dyDescent="0.25">
      <c r="A345" s="564"/>
      <c r="B345" s="289"/>
      <c r="C345" s="566"/>
      <c r="D345" s="566"/>
      <c r="E345" s="566"/>
      <c r="F345" s="566"/>
      <c r="G345" s="566"/>
      <c r="H345" s="566"/>
      <c r="I345" s="288"/>
    </row>
    <row r="346" spans="1:10" ht="112.5" customHeight="1" x14ac:dyDescent="0.25">
      <c r="B346" s="14">
        <v>2024</v>
      </c>
      <c r="C346" s="555" t="s">
        <v>698</v>
      </c>
      <c r="D346" s="555"/>
      <c r="E346" s="555"/>
      <c r="F346" s="555"/>
      <c r="G346" s="555"/>
      <c r="H346" s="555"/>
      <c r="I346" s="555"/>
    </row>
    <row r="347" spans="1:10" ht="67.5" customHeight="1" x14ac:dyDescent="0.25">
      <c r="B347" s="14">
        <v>2025</v>
      </c>
      <c r="C347" s="555" t="s">
        <v>1051</v>
      </c>
      <c r="D347" s="555"/>
      <c r="E347" s="555"/>
      <c r="F347" s="555"/>
      <c r="G347" s="555"/>
      <c r="H347" s="555"/>
      <c r="I347" s="555"/>
    </row>
    <row r="348" spans="1:10" ht="13.5" customHeight="1" x14ac:dyDescent="0.25"/>
    <row r="349" spans="1:10" s="186" customFormat="1" ht="18" x14ac:dyDescent="0.25">
      <c r="B349" s="479" t="s">
        <v>699</v>
      </c>
      <c r="C349" s="479"/>
      <c r="D349" s="479"/>
      <c r="E349" s="187"/>
      <c r="F349" s="187"/>
      <c r="G349" s="188"/>
      <c r="H349" s="188"/>
      <c r="I349" s="188"/>
      <c r="J349" s="188"/>
    </row>
    <row r="350" spans="1:10" ht="10.5" customHeight="1" x14ac:dyDescent="0.3">
      <c r="A350" s="564"/>
      <c r="B350" s="5"/>
      <c r="C350" s="4"/>
      <c r="D350" s="6"/>
      <c r="E350" s="6"/>
    </row>
    <row r="351" spans="1:10" ht="15" customHeight="1" x14ac:dyDescent="0.25">
      <c r="A351" s="564"/>
      <c r="B351" s="565" t="s">
        <v>700</v>
      </c>
      <c r="C351" s="565"/>
      <c r="D351" s="565"/>
      <c r="E351" s="565"/>
      <c r="F351" s="565"/>
      <c r="G351" s="565"/>
      <c r="H351" s="565"/>
      <c r="I351" s="565"/>
    </row>
    <row r="352" spans="1:10" ht="10.5" customHeight="1" x14ac:dyDescent="0.3">
      <c r="A352" s="564"/>
      <c r="B352" s="5"/>
      <c r="C352" s="4"/>
      <c r="D352" s="6"/>
      <c r="E352" s="6"/>
    </row>
    <row r="353" spans="1:10" x14ac:dyDescent="0.25">
      <c r="A353" s="564"/>
      <c r="B353" s="299"/>
      <c r="C353" s="569"/>
      <c r="D353" s="569"/>
      <c r="E353" s="569"/>
      <c r="F353" s="569"/>
      <c r="G353" s="569"/>
      <c r="H353" s="569"/>
      <c r="I353" s="287"/>
    </row>
    <row r="354" spans="1:10" ht="20.100000000000001" customHeight="1" x14ac:dyDescent="0.25">
      <c r="A354" s="564"/>
      <c r="B354" s="14">
        <v>2023</v>
      </c>
      <c r="C354" s="555" t="s">
        <v>701</v>
      </c>
      <c r="D354" s="555"/>
      <c r="E354" s="555"/>
      <c r="F354" s="555"/>
      <c r="G354" s="555"/>
      <c r="H354" s="555"/>
      <c r="I354" s="17" t="s">
        <v>36</v>
      </c>
    </row>
    <row r="355" spans="1:10" ht="93.75" customHeight="1" x14ac:dyDescent="0.25">
      <c r="A355" s="564"/>
      <c r="B355" s="14">
        <v>2024</v>
      </c>
      <c r="C355" s="555" t="s">
        <v>702</v>
      </c>
      <c r="D355" s="555"/>
      <c r="E355" s="555"/>
      <c r="F355" s="555"/>
      <c r="G355" s="555"/>
      <c r="H355" s="555"/>
      <c r="I355" s="555"/>
    </row>
    <row r="356" spans="1:10" ht="114" customHeight="1" x14ac:dyDescent="0.25">
      <c r="A356" s="12"/>
      <c r="B356" s="14">
        <v>2025</v>
      </c>
      <c r="C356" s="555" t="s">
        <v>1052</v>
      </c>
      <c r="D356" s="555"/>
      <c r="E356" s="555"/>
      <c r="F356" s="555"/>
      <c r="G356" s="555"/>
      <c r="H356" s="555"/>
      <c r="I356" s="555"/>
    </row>
    <row r="357" spans="1:10" ht="20.100000000000001" customHeight="1" x14ac:dyDescent="0.25"/>
    <row r="358" spans="1:10" s="186" customFormat="1" ht="18" x14ac:dyDescent="0.25">
      <c r="B358" s="479" t="s">
        <v>703</v>
      </c>
      <c r="C358" s="479"/>
      <c r="D358" s="479"/>
      <c r="E358" s="187"/>
      <c r="F358" s="187"/>
      <c r="G358" s="188"/>
      <c r="H358" s="188"/>
      <c r="I358" s="188"/>
      <c r="J358" s="188"/>
    </row>
    <row r="359" spans="1:10" ht="20.25" x14ac:dyDescent="0.3">
      <c r="A359" s="564"/>
      <c r="B359" s="5"/>
      <c r="C359" s="4"/>
      <c r="D359" s="6"/>
      <c r="E359" s="6"/>
    </row>
    <row r="360" spans="1:10" ht="14.45" customHeight="1" x14ac:dyDescent="0.25">
      <c r="A360" s="564"/>
      <c r="B360" s="565" t="s">
        <v>704</v>
      </c>
      <c r="C360" s="565"/>
      <c r="D360" s="565"/>
      <c r="E360" s="565"/>
      <c r="F360" s="565"/>
      <c r="G360" s="565"/>
      <c r="H360" s="565"/>
      <c r="I360" s="565"/>
    </row>
    <row r="361" spans="1:10" ht="20.25" x14ac:dyDescent="0.3">
      <c r="A361" s="564"/>
      <c r="B361" s="5"/>
      <c r="C361" s="4"/>
      <c r="D361" s="6"/>
      <c r="E361" s="6"/>
    </row>
    <row r="362" spans="1:10" x14ac:dyDescent="0.25">
      <c r="A362" s="564"/>
      <c r="B362" s="289"/>
      <c r="C362" s="566"/>
      <c r="D362" s="566"/>
      <c r="E362" s="566"/>
      <c r="F362" s="566"/>
      <c r="G362" s="566"/>
      <c r="H362" s="566"/>
      <c r="I362" s="288"/>
    </row>
    <row r="363" spans="1:10" ht="20.100000000000001" customHeight="1" x14ac:dyDescent="0.25">
      <c r="A363" s="564"/>
      <c r="B363" s="14">
        <v>2023</v>
      </c>
      <c r="C363" s="555" t="s">
        <v>705</v>
      </c>
      <c r="D363" s="555"/>
      <c r="E363" s="555"/>
      <c r="F363" s="555"/>
      <c r="G363" s="555"/>
      <c r="H363" s="555"/>
      <c r="I363" s="17"/>
    </row>
    <row r="364" spans="1:10" x14ac:dyDescent="0.25">
      <c r="A364" s="564"/>
      <c r="B364" s="14">
        <v>2024</v>
      </c>
      <c r="C364" s="555" t="s">
        <v>706</v>
      </c>
      <c r="D364" s="555"/>
      <c r="E364" s="555"/>
      <c r="F364" s="555"/>
      <c r="G364" s="555"/>
      <c r="H364" s="555"/>
      <c r="I364" s="17"/>
    </row>
    <row r="365" spans="1:10" ht="20.100000000000001" customHeight="1" x14ac:dyDescent="0.25">
      <c r="B365" s="14">
        <v>2025</v>
      </c>
      <c r="C365" s="555" t="s">
        <v>1053</v>
      </c>
      <c r="D365" s="555"/>
      <c r="E365" s="555"/>
      <c r="F365" s="555"/>
      <c r="G365" s="555"/>
      <c r="H365" s="555"/>
    </row>
  </sheetData>
  <mergeCells count="241">
    <mergeCell ref="B29:I29"/>
    <mergeCell ref="C321:I321"/>
    <mergeCell ref="C330:H330"/>
    <mergeCell ref="C338:I338"/>
    <mergeCell ref="C347:I347"/>
    <mergeCell ref="C356:I356"/>
    <mergeCell ref="C365:H365"/>
    <mergeCell ref="K15:K22"/>
    <mergeCell ref="G138:I138"/>
    <mergeCell ref="D138:F138"/>
    <mergeCell ref="B140:C140"/>
    <mergeCell ref="B141:C141"/>
    <mergeCell ref="B142:C142"/>
    <mergeCell ref="B143:C143"/>
    <mergeCell ref="B144:C144"/>
    <mergeCell ref="B145:C145"/>
    <mergeCell ref="C123:I123"/>
    <mergeCell ref="C133:I133"/>
    <mergeCell ref="C56:D56"/>
    <mergeCell ref="E56:F56"/>
    <mergeCell ref="B51:B52"/>
    <mergeCell ref="B56:B57"/>
    <mergeCell ref="B63:D63"/>
    <mergeCell ref="B71:I71"/>
    <mergeCell ref="B61:I61"/>
    <mergeCell ref="A40:A43"/>
    <mergeCell ref="B41:I41"/>
    <mergeCell ref="C43:H43"/>
    <mergeCell ref="B39:D39"/>
    <mergeCell ref="B30:E30"/>
    <mergeCell ref="B31:E31"/>
    <mergeCell ref="B32:E32"/>
    <mergeCell ref="A48:A51"/>
    <mergeCell ref="B49:I49"/>
    <mergeCell ref="B33:E33"/>
    <mergeCell ref="B34:E34"/>
    <mergeCell ref="C44:I44"/>
    <mergeCell ref="B47:D47"/>
    <mergeCell ref="C51:D51"/>
    <mergeCell ref="E51:F51"/>
    <mergeCell ref="G51:H51"/>
    <mergeCell ref="I51:J51"/>
    <mergeCell ref="C45:I45"/>
    <mergeCell ref="A11:A23"/>
    <mergeCell ref="B12:I12"/>
    <mergeCell ref="B15:B16"/>
    <mergeCell ref="B10:D10"/>
    <mergeCell ref="G15:I15"/>
    <mergeCell ref="E15:F15"/>
    <mergeCell ref="C15:D15"/>
    <mergeCell ref="B23:B24"/>
    <mergeCell ref="C23:D23"/>
    <mergeCell ref="E23:F23"/>
    <mergeCell ref="G23:I23"/>
    <mergeCell ref="B22:I22"/>
    <mergeCell ref="B14:I14"/>
    <mergeCell ref="B65:I65"/>
    <mergeCell ref="C67:H67"/>
    <mergeCell ref="C68:H68"/>
    <mergeCell ref="A74:A78"/>
    <mergeCell ref="B75:I75"/>
    <mergeCell ref="B73:D73"/>
    <mergeCell ref="C78:I78"/>
    <mergeCell ref="B80:H80"/>
    <mergeCell ref="C79:I79"/>
    <mergeCell ref="C69:H69"/>
    <mergeCell ref="A64:A67"/>
    <mergeCell ref="A84:A88"/>
    <mergeCell ref="B85:I85"/>
    <mergeCell ref="C87:H87"/>
    <mergeCell ref="B83:D83"/>
    <mergeCell ref="C88:I88"/>
    <mergeCell ref="B92:D92"/>
    <mergeCell ref="B90:H90"/>
    <mergeCell ref="A93:A96"/>
    <mergeCell ref="B94:I94"/>
    <mergeCell ref="C89:I89"/>
    <mergeCell ref="B100:D100"/>
    <mergeCell ref="C97:I97"/>
    <mergeCell ref="C105:I105"/>
    <mergeCell ref="A101:A104"/>
    <mergeCell ref="B102:I102"/>
    <mergeCell ref="B109:D109"/>
    <mergeCell ref="A118:A121"/>
    <mergeCell ref="B119:I119"/>
    <mergeCell ref="C121:H121"/>
    <mergeCell ref="B107:H107"/>
    <mergeCell ref="A110:A113"/>
    <mergeCell ref="B111:I111"/>
    <mergeCell ref="C113:H113"/>
    <mergeCell ref="C114:I114"/>
    <mergeCell ref="B117:D117"/>
    <mergeCell ref="C98:I98"/>
    <mergeCell ref="C106:I106"/>
    <mergeCell ref="C115:I115"/>
    <mergeCell ref="A150:A154"/>
    <mergeCell ref="B151:I151"/>
    <mergeCell ref="B149:D149"/>
    <mergeCell ref="C152:H152"/>
    <mergeCell ref="I152:N152"/>
    <mergeCell ref="C122:I122"/>
    <mergeCell ref="B126:D126"/>
    <mergeCell ref="A127:A131"/>
    <mergeCell ref="B128:I128"/>
    <mergeCell ref="B124:H124"/>
    <mergeCell ref="C132:I132"/>
    <mergeCell ref="B137:I137"/>
    <mergeCell ref="B135:D135"/>
    <mergeCell ref="A185:A192"/>
    <mergeCell ref="B186:I186"/>
    <mergeCell ref="B189:B190"/>
    <mergeCell ref="B184:D184"/>
    <mergeCell ref="C190:D190"/>
    <mergeCell ref="E190:F190"/>
    <mergeCell ref="G190:H190"/>
    <mergeCell ref="I190:J190"/>
    <mergeCell ref="A175:A180"/>
    <mergeCell ref="B176:I176"/>
    <mergeCell ref="C178:H178"/>
    <mergeCell ref="C180:I180"/>
    <mergeCell ref="A210:A213"/>
    <mergeCell ref="B211:H211"/>
    <mergeCell ref="B214:B215"/>
    <mergeCell ref="C214:D214"/>
    <mergeCell ref="E214:F214"/>
    <mergeCell ref="G214:H214"/>
    <mergeCell ref="I214:J214"/>
    <mergeCell ref="K214:L214"/>
    <mergeCell ref="A198:A201"/>
    <mergeCell ref="B199:H199"/>
    <mergeCell ref="C201:H201"/>
    <mergeCell ref="C203:I203"/>
    <mergeCell ref="B257:D257"/>
    <mergeCell ref="A250:A254"/>
    <mergeCell ref="B251:H251"/>
    <mergeCell ref="C253:H253"/>
    <mergeCell ref="B249:D249"/>
    <mergeCell ref="C254:I254"/>
    <mergeCell ref="A246:A247"/>
    <mergeCell ref="A235:A243"/>
    <mergeCell ref="B236:H236"/>
    <mergeCell ref="B246:L247"/>
    <mergeCell ref="C255:I255"/>
    <mergeCell ref="C265:H265"/>
    <mergeCell ref="A269:A272"/>
    <mergeCell ref="B270:H270"/>
    <mergeCell ref="C272:H272"/>
    <mergeCell ref="B268:D268"/>
    <mergeCell ref="C273:I273"/>
    <mergeCell ref="B276:D276"/>
    <mergeCell ref="A258:A264"/>
    <mergeCell ref="B259:H259"/>
    <mergeCell ref="C261:H261"/>
    <mergeCell ref="C262:H262"/>
    <mergeCell ref="C263:H263"/>
    <mergeCell ref="C264:H264"/>
    <mergeCell ref="C274:I274"/>
    <mergeCell ref="A288:A294"/>
    <mergeCell ref="B289:I289"/>
    <mergeCell ref="B291:I291"/>
    <mergeCell ref="C293:H293"/>
    <mergeCell ref="C283:I283"/>
    <mergeCell ref="C284:I284"/>
    <mergeCell ref="C294:I294"/>
    <mergeCell ref="A277:A284"/>
    <mergeCell ref="B278:F278"/>
    <mergeCell ref="G278:J278"/>
    <mergeCell ref="B280:F280"/>
    <mergeCell ref="G280:J280"/>
    <mergeCell ref="C282:H282"/>
    <mergeCell ref="C285:I285"/>
    <mergeCell ref="B296:D296"/>
    <mergeCell ref="A306:A310"/>
    <mergeCell ref="B307:I307"/>
    <mergeCell ref="C309:H309"/>
    <mergeCell ref="C295:I295"/>
    <mergeCell ref="B305:D305"/>
    <mergeCell ref="C310:I310"/>
    <mergeCell ref="B303:I303"/>
    <mergeCell ref="A316:A320"/>
    <mergeCell ref="B317:I317"/>
    <mergeCell ref="C319:H319"/>
    <mergeCell ref="C311:I311"/>
    <mergeCell ref="B315:D315"/>
    <mergeCell ref="C320:I320"/>
    <mergeCell ref="A297:A302"/>
    <mergeCell ref="B298:F298"/>
    <mergeCell ref="G298:J298"/>
    <mergeCell ref="C312:I312"/>
    <mergeCell ref="A324:A327"/>
    <mergeCell ref="B325:I325"/>
    <mergeCell ref="C327:H327"/>
    <mergeCell ref="C329:H329"/>
    <mergeCell ref="A333:A336"/>
    <mergeCell ref="B334:I334"/>
    <mergeCell ref="C336:H336"/>
    <mergeCell ref="C328:H328"/>
    <mergeCell ref="B323:D323"/>
    <mergeCell ref="B332:D332"/>
    <mergeCell ref="C346:I346"/>
    <mergeCell ref="C355:I355"/>
    <mergeCell ref="B349:D349"/>
    <mergeCell ref="A342:A345"/>
    <mergeCell ref="B343:I343"/>
    <mergeCell ref="C345:H345"/>
    <mergeCell ref="C337:I337"/>
    <mergeCell ref="B341:D341"/>
    <mergeCell ref="A359:A364"/>
    <mergeCell ref="B360:I360"/>
    <mergeCell ref="C362:H362"/>
    <mergeCell ref="C363:H363"/>
    <mergeCell ref="C364:H364"/>
    <mergeCell ref="B358:D358"/>
    <mergeCell ref="A350:A355"/>
    <mergeCell ref="B351:I351"/>
    <mergeCell ref="C353:H353"/>
    <mergeCell ref="C354:H354"/>
    <mergeCell ref="B157:H157"/>
    <mergeCell ref="B146:H146"/>
    <mergeCell ref="M214:N214"/>
    <mergeCell ref="O214:P214"/>
    <mergeCell ref="Q214:R214"/>
    <mergeCell ref="C213:N213"/>
    <mergeCell ref="B209:D209"/>
    <mergeCell ref="B234:D234"/>
    <mergeCell ref="B238:B239"/>
    <mergeCell ref="C238:L238"/>
    <mergeCell ref="C239:D239"/>
    <mergeCell ref="E239:F239"/>
    <mergeCell ref="G239:H239"/>
    <mergeCell ref="I239:J239"/>
    <mergeCell ref="K239:L239"/>
    <mergeCell ref="K190:L190"/>
    <mergeCell ref="C189:L189"/>
    <mergeCell ref="B197:D197"/>
    <mergeCell ref="C202:I202"/>
    <mergeCell ref="B159:F159"/>
    <mergeCell ref="B166:F166"/>
    <mergeCell ref="B174:D174"/>
    <mergeCell ref="C179:I179"/>
    <mergeCell ref="B181:H181"/>
  </mergeCell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724D1-E566-4E0B-BFC9-D8B4B40A5F10}">
  <dimension ref="A1:XFC30"/>
  <sheetViews>
    <sheetView showGridLines="0" showRowColHeaders="0" workbookViewId="0">
      <selection activeCell="C14" sqref="C14"/>
      <extLst>
        <ext xmlns:xlsdti="http://schemas.microsoft.com/office/spreadsheetml/2023/showDataTypeIcons" uri="{77bfe23e-c014-4d31-8a63-9c772dbf06b6}">
          <xlsdti:showDataTypeIcons visible="0"/>
        </ext>
      </extLst>
    </sheetView>
  </sheetViews>
  <sheetFormatPr defaultColWidth="8.7109375" defaultRowHeight="15" x14ac:dyDescent="0.25"/>
  <cols>
    <col min="2" max="2" width="30.5703125" customWidth="1"/>
    <col min="3" max="3" width="70.5703125" customWidth="1"/>
    <col min="4" max="4" width="39.42578125" customWidth="1"/>
    <col min="6" max="6" width="8.7109375" hidden="1" customWidth="1"/>
    <col min="7" max="7" width="8.85546875" hidden="1" customWidth="1"/>
    <col min="8" max="8" width="8.7109375" hidden="1" customWidth="1"/>
    <col min="9" max="9" width="8.85546875" hidden="1" customWidth="1"/>
    <col min="10" max="16383" width="0" hidden="1" customWidth="1"/>
    <col min="16384" max="16384" width="2.85546875" hidden="1" customWidth="1"/>
  </cols>
  <sheetData>
    <row r="1" spans="1:5" ht="14.1" customHeight="1" x14ac:dyDescent="0.25">
      <c r="A1" s="37"/>
      <c r="D1" s="2"/>
    </row>
    <row r="2" spans="1:5" ht="14.1" customHeight="1" x14ac:dyDescent="0.25">
      <c r="A2" s="40"/>
      <c r="B2" s="39"/>
      <c r="C2" s="39"/>
      <c r="D2" s="39"/>
      <c r="E2" s="39"/>
    </row>
    <row r="3" spans="1:5" ht="14.45" customHeight="1" x14ac:dyDescent="0.25">
      <c r="C3" s="1"/>
      <c r="D3" s="2"/>
    </row>
    <row r="4" spans="1:5" ht="14.45" customHeight="1" x14ac:dyDescent="0.25">
      <c r="C4" s="1"/>
      <c r="D4" s="3"/>
    </row>
    <row r="5" spans="1:5" ht="14.45" customHeight="1" x14ac:dyDescent="0.25">
      <c r="C5" s="47"/>
      <c r="D5" s="2"/>
    </row>
    <row r="6" spans="1:5" x14ac:dyDescent="0.25">
      <c r="D6" s="2"/>
    </row>
    <row r="7" spans="1:5" x14ac:dyDescent="0.25">
      <c r="C7" s="1"/>
      <c r="D7" s="2"/>
    </row>
    <row r="8" spans="1:5" ht="20.25" x14ac:dyDescent="0.3">
      <c r="B8" s="25" t="s">
        <v>707</v>
      </c>
      <c r="C8" s="4"/>
      <c r="D8" s="6"/>
    </row>
    <row r="9" spans="1:5" ht="20.25" x14ac:dyDescent="0.3">
      <c r="B9" s="5"/>
      <c r="C9" s="4"/>
      <c r="D9" s="6"/>
    </row>
    <row r="10" spans="1:5" ht="15.75" thickBot="1" x14ac:dyDescent="0.3">
      <c r="B10" s="10" t="s">
        <v>53</v>
      </c>
      <c r="C10" s="10" t="s">
        <v>54</v>
      </c>
      <c r="D10" s="11" t="s">
        <v>55</v>
      </c>
    </row>
    <row r="11" spans="1:5" ht="15.75" thickTop="1" x14ac:dyDescent="0.25">
      <c r="B11" s="8" t="s">
        <v>708</v>
      </c>
      <c r="C11" s="8" t="s">
        <v>709</v>
      </c>
      <c r="D11" s="9" t="s">
        <v>17</v>
      </c>
    </row>
    <row r="12" spans="1:5" x14ac:dyDescent="0.25">
      <c r="B12" s="8" t="s">
        <v>710</v>
      </c>
      <c r="C12" s="8" t="s">
        <v>711</v>
      </c>
      <c r="D12" s="9" t="s">
        <v>17</v>
      </c>
    </row>
    <row r="13" spans="1:5" x14ac:dyDescent="0.25">
      <c r="B13" s="8" t="s">
        <v>712</v>
      </c>
      <c r="C13" s="8" t="s">
        <v>713</v>
      </c>
      <c r="D13" s="9" t="s">
        <v>17</v>
      </c>
    </row>
    <row r="14" spans="1:5" x14ac:dyDescent="0.25">
      <c r="B14" s="8" t="s">
        <v>863</v>
      </c>
      <c r="C14" s="8" t="s">
        <v>864</v>
      </c>
      <c r="D14" s="9" t="s">
        <v>17</v>
      </c>
    </row>
    <row r="15" spans="1:5" x14ac:dyDescent="0.25">
      <c r="B15" s="8" t="s">
        <v>714</v>
      </c>
      <c r="C15" s="8" t="s">
        <v>715</v>
      </c>
      <c r="D15" s="9" t="s">
        <v>17</v>
      </c>
    </row>
    <row r="16" spans="1:5" x14ac:dyDescent="0.25">
      <c r="B16" s="8" t="s">
        <v>716</v>
      </c>
      <c r="C16" s="8" t="s">
        <v>717</v>
      </c>
      <c r="D16" s="9" t="s">
        <v>17</v>
      </c>
    </row>
    <row r="17" spans="2:4" x14ac:dyDescent="0.25">
      <c r="B17" s="8" t="s">
        <v>718</v>
      </c>
      <c r="C17" s="8" t="s">
        <v>719</v>
      </c>
      <c r="D17" s="9" t="s">
        <v>17</v>
      </c>
    </row>
    <row r="18" spans="2:4" x14ac:dyDescent="0.25">
      <c r="B18" s="8" t="s">
        <v>720</v>
      </c>
      <c r="C18" s="8" t="s">
        <v>721</v>
      </c>
      <c r="D18" s="9" t="s">
        <v>17</v>
      </c>
    </row>
    <row r="19" spans="2:4" x14ac:dyDescent="0.25">
      <c r="B19" s="8" t="s">
        <v>722</v>
      </c>
      <c r="C19" s="8" t="s">
        <v>723</v>
      </c>
      <c r="D19" s="9" t="s">
        <v>17</v>
      </c>
    </row>
    <row r="20" spans="2:4" x14ac:dyDescent="0.25">
      <c r="B20" s="8" t="s">
        <v>724</v>
      </c>
      <c r="C20" s="8" t="s">
        <v>725</v>
      </c>
      <c r="D20" s="9" t="s">
        <v>17</v>
      </c>
    </row>
    <row r="21" spans="2:4" x14ac:dyDescent="0.25">
      <c r="B21" s="8" t="s">
        <v>726</v>
      </c>
      <c r="C21" s="8" t="s">
        <v>727</v>
      </c>
      <c r="D21" s="9" t="s">
        <v>17</v>
      </c>
    </row>
    <row r="22" spans="2:4" x14ac:dyDescent="0.25">
      <c r="B22" s="8" t="s">
        <v>728</v>
      </c>
      <c r="C22" s="8" t="s">
        <v>729</v>
      </c>
      <c r="D22" s="9" t="s">
        <v>17</v>
      </c>
    </row>
    <row r="23" spans="2:4" x14ac:dyDescent="0.25">
      <c r="B23" s="8" t="s">
        <v>499</v>
      </c>
      <c r="C23" s="8" t="s">
        <v>730</v>
      </c>
      <c r="D23" s="9" t="s">
        <v>17</v>
      </c>
    </row>
    <row r="24" spans="2:4" x14ac:dyDescent="0.25">
      <c r="B24" s="8" t="s">
        <v>731</v>
      </c>
      <c r="C24" s="8" t="s">
        <v>732</v>
      </c>
      <c r="D24" s="9" t="s">
        <v>17</v>
      </c>
    </row>
    <row r="25" spans="2:4" ht="24" x14ac:dyDescent="0.25">
      <c r="B25" s="8" t="s">
        <v>733</v>
      </c>
      <c r="C25" s="8" t="s">
        <v>734</v>
      </c>
      <c r="D25" s="9" t="s">
        <v>17</v>
      </c>
    </row>
    <row r="26" spans="2:4" x14ac:dyDescent="0.25">
      <c r="B26" s="8" t="s">
        <v>735</v>
      </c>
      <c r="C26" s="8" t="s">
        <v>736</v>
      </c>
      <c r="D26" s="9" t="s">
        <v>17</v>
      </c>
    </row>
    <row r="27" spans="2:4" ht="20.100000000000001" customHeight="1" x14ac:dyDescent="0.25">
      <c r="B27" s="8" t="s">
        <v>737</v>
      </c>
      <c r="C27" s="8" t="s">
        <v>738</v>
      </c>
      <c r="D27" s="9" t="s">
        <v>17</v>
      </c>
    </row>
    <row r="28" spans="2:4" x14ac:dyDescent="0.25">
      <c r="B28" s="8" t="s">
        <v>739</v>
      </c>
      <c r="C28" s="8" t="s">
        <v>740</v>
      </c>
      <c r="D28" s="9" t="s">
        <v>17</v>
      </c>
    </row>
    <row r="29" spans="2:4" ht="24" x14ac:dyDescent="0.25">
      <c r="B29" s="8" t="s">
        <v>741</v>
      </c>
      <c r="C29" s="8" t="s">
        <v>742</v>
      </c>
      <c r="D29" s="9" t="s">
        <v>17</v>
      </c>
    </row>
    <row r="30" spans="2:4" ht="24" x14ac:dyDescent="0.25">
      <c r="B30" s="8" t="s">
        <v>743</v>
      </c>
      <c r="C30" s="8" t="s">
        <v>744</v>
      </c>
      <c r="D30" s="9" t="s">
        <v>17</v>
      </c>
    </row>
  </sheetData>
  <hyperlinks>
    <hyperlink ref="D11" location="'Dados Governança'!B12" display="Governança Dados" xr:uid="{D827A14E-1A10-447C-946C-09066932C211}"/>
    <hyperlink ref="D12" location="'Dados Governança'!B67" display="Governança Dados" xr:uid="{5987BD5B-C181-4801-8122-FF4BA32FD217}"/>
    <hyperlink ref="D13" location="'Dados Governança'!B81" display="Governança Dados" xr:uid="{0ECFE9D2-C743-4790-9497-5A45AC6C1069}"/>
    <hyperlink ref="D14" location="'Dados Governança'!B89" display="Governança Dados" xr:uid="{E741EA93-5D2C-4FA5-AEEE-ED38AAF209D4}"/>
    <hyperlink ref="D15" location="'Dados Governança'!B97" display="Governança Dados" xr:uid="{2D64EC83-9877-4B20-AC56-60BB1ADDD7BE}"/>
    <hyperlink ref="D16" location="'Dados Governança'!B108" display="Governança Dados" xr:uid="{81634F57-4FA5-49FB-8F63-5A22614FBA30}"/>
    <hyperlink ref="D17" location="'Dados Governança'!B118" display="Governança Dados" xr:uid="{F729E4A4-5956-48AB-A88B-AB3A136520DE}"/>
    <hyperlink ref="D18" location="'Dados Governança'!B143" display="Governança Dados" xr:uid="{C2030991-1360-4B64-B7AC-6EEA4A4E24CC}"/>
    <hyperlink ref="D19" location="'Dados Governança'!B153" display="Governança Dados" xr:uid="{B0568D4F-CF46-4401-AD9D-71CBBA27F0F1}"/>
    <hyperlink ref="D20" location="'Dados Governança'!B163" display="Governança Dados" xr:uid="{50EDD122-DCC8-47EE-B2C6-1B9B1247235B}"/>
    <hyperlink ref="D21" location="'Dados Governança'!B172" display="Governança Dados" xr:uid="{CBC40DD3-B8A9-447C-AE66-05C71C5DB656}"/>
    <hyperlink ref="D22" location="'Dados Governança'!B181" display="Governança Dados" xr:uid="{B04B1CC5-4FC6-49A2-A673-3390F1EAFE1C}"/>
    <hyperlink ref="D23" location="'Dados Governança'!B190" display="Governança Dados" xr:uid="{35A9CDA1-9433-4D08-8AE1-461C5296FC0E}"/>
    <hyperlink ref="D24" location="'Dados Governança'!B202" display="Governança Dados" xr:uid="{2675C34A-A9A0-4312-A7AE-8946F435A64D}"/>
    <hyperlink ref="D25" location="'Dados Governança'!B202" display="Governança Dados" xr:uid="{13A504D8-8EF7-4B29-B3E5-E3EAC796E96D}"/>
    <hyperlink ref="D26" location="'Dados Governança'!B212" display="Governança Dados" xr:uid="{55FBE902-9A5E-4272-9273-3D032EDB0B87}"/>
    <hyperlink ref="D27" location="'Dados Governança'!B212" display="Governança Dados" xr:uid="{34F363D9-868E-4C52-BAFA-AD63ABC43936}"/>
    <hyperlink ref="D28" location="'Dados Governança'!B227" display="Governança Dados" xr:uid="{9C46825B-86DA-47D0-A716-6C6845AA27C3}"/>
    <hyperlink ref="D29" location="'Dados Governança'!B241" display="Governança Dados" xr:uid="{FA02EE1C-6285-4A32-AD5F-625E1132DC32}"/>
    <hyperlink ref="D30" location="'Dados Governança'!B248" display="Governança Dados" xr:uid="{499A4E5A-7E23-415C-89F4-CB3A37457A91}"/>
  </hyperlinks>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D3AAF-FFE3-405E-A259-26AF5393B865}">
  <dimension ref="A1:XFC287"/>
  <sheetViews>
    <sheetView showGridLines="0" showRowColHeaders="0" topLeftCell="A203" workbookViewId="0">
      <selection activeCell="B248" sqref="B248:D248"/>
    </sheetView>
  </sheetViews>
  <sheetFormatPr defaultColWidth="4.140625" defaultRowHeight="14.25" x14ac:dyDescent="0.2"/>
  <cols>
    <col min="1" max="1" width="8.7109375" style="44" customWidth="1"/>
    <col min="2" max="2" width="27" style="44" customWidth="1"/>
    <col min="3" max="3" width="26.42578125" style="44" customWidth="1"/>
    <col min="4" max="6" width="18.5703125" style="44" customWidth="1"/>
    <col min="7" max="7" width="19.7109375" style="44" customWidth="1"/>
    <col min="8" max="8" width="21.140625" style="44" customWidth="1"/>
    <col min="9" max="9" width="25.42578125" style="44" customWidth="1"/>
    <col min="10" max="10" width="23.5703125" style="44" customWidth="1"/>
    <col min="11" max="11" width="18.42578125" style="44" bestFit="1" customWidth="1"/>
    <col min="12" max="12" width="18.5703125" style="44" customWidth="1"/>
    <col min="13" max="13" width="8.7109375" style="44" customWidth="1"/>
    <col min="14" max="14" width="10.85546875" style="44" customWidth="1"/>
    <col min="15" max="16383" width="0" style="44" hidden="1" customWidth="1"/>
    <col min="16384" max="16384" width="7.42578125" style="44" hidden="1" customWidth="1"/>
  </cols>
  <sheetData>
    <row r="1" spans="1:14" ht="14.1" customHeight="1" x14ac:dyDescent="0.2">
      <c r="A1" s="43"/>
      <c r="D1" s="48"/>
      <c r="E1" s="48"/>
    </row>
    <row r="2" spans="1:14" ht="14.1" customHeight="1" x14ac:dyDescent="0.2">
      <c r="A2" s="45"/>
      <c r="B2" s="46"/>
      <c r="C2" s="46"/>
      <c r="D2" s="46"/>
      <c r="E2" s="46"/>
      <c r="F2" s="46"/>
      <c r="G2" s="46"/>
      <c r="H2" s="46"/>
      <c r="I2" s="46"/>
      <c r="J2" s="46"/>
      <c r="K2" s="46"/>
      <c r="L2" s="46"/>
      <c r="M2" s="46"/>
      <c r="N2" s="46"/>
    </row>
    <row r="3" spans="1:14" ht="14.45" customHeight="1" x14ac:dyDescent="0.2">
      <c r="C3" s="47"/>
      <c r="D3" s="48"/>
      <c r="E3" s="48"/>
    </row>
    <row r="4" spans="1:14" ht="14.45" customHeight="1" x14ac:dyDescent="0.2">
      <c r="C4" s="47"/>
      <c r="E4" s="49"/>
      <c r="I4" s="49"/>
    </row>
    <row r="5" spans="1:14" ht="14.45" customHeight="1" x14ac:dyDescent="0.2">
      <c r="C5" s="47"/>
      <c r="D5" s="48"/>
      <c r="E5" s="48"/>
    </row>
    <row r="6" spans="1:14" x14ac:dyDescent="0.2">
      <c r="C6" s="47"/>
      <c r="D6" s="48"/>
      <c r="E6" s="48"/>
    </row>
    <row r="7" spans="1:14" x14ac:dyDescent="0.2">
      <c r="C7" s="47"/>
      <c r="D7" s="48"/>
      <c r="E7" s="48"/>
    </row>
    <row r="8" spans="1:14" ht="19.5" x14ac:dyDescent="0.2">
      <c r="B8" s="328" t="s">
        <v>707</v>
      </c>
      <c r="C8" s="47"/>
      <c r="D8" s="48"/>
      <c r="E8" s="48"/>
    </row>
    <row r="9" spans="1:14" ht="19.5" x14ac:dyDescent="0.25">
      <c r="B9" s="63"/>
      <c r="C9" s="47"/>
      <c r="D9" s="48"/>
      <c r="E9" s="48"/>
    </row>
    <row r="10" spans="1:14" ht="15" customHeight="1" x14ac:dyDescent="0.25">
      <c r="B10" s="63"/>
      <c r="C10" s="47"/>
      <c r="D10" s="48"/>
      <c r="E10" s="48"/>
    </row>
    <row r="11" spans="1:14" ht="15" customHeight="1" x14ac:dyDescent="0.25">
      <c r="B11" s="63"/>
      <c r="C11" s="47"/>
      <c r="D11" s="48"/>
      <c r="E11" s="48"/>
    </row>
    <row r="12" spans="1:14" s="186" customFormat="1" ht="18" x14ac:dyDescent="0.25">
      <c r="B12" s="479" t="s">
        <v>745</v>
      </c>
      <c r="C12" s="479"/>
      <c r="D12" s="479"/>
      <c r="E12" s="187"/>
      <c r="F12" s="187"/>
      <c r="G12" s="188"/>
      <c r="H12" s="188"/>
      <c r="I12" s="188"/>
      <c r="J12" s="188"/>
    </row>
    <row r="13" spans="1:14" ht="19.5" x14ac:dyDescent="0.25">
      <c r="A13" s="519"/>
      <c r="B13" s="63"/>
      <c r="C13" s="47"/>
      <c r="D13" s="48"/>
      <c r="E13" s="48"/>
    </row>
    <row r="14" spans="1:14" x14ac:dyDescent="0.2">
      <c r="A14" s="519"/>
      <c r="B14" s="514" t="s">
        <v>746</v>
      </c>
      <c r="C14" s="514"/>
      <c r="D14" s="514"/>
      <c r="E14" s="514"/>
      <c r="F14" s="514"/>
      <c r="G14" s="514"/>
      <c r="H14" s="514"/>
      <c r="I14" s="514"/>
    </row>
    <row r="15" spans="1:14" ht="18" customHeight="1" x14ac:dyDescent="0.25">
      <c r="A15" s="519"/>
      <c r="B15" s="63"/>
      <c r="C15" s="47"/>
      <c r="D15" s="48"/>
      <c r="E15" s="48"/>
    </row>
    <row r="16" spans="1:14" ht="17.25" customHeight="1" x14ac:dyDescent="0.2">
      <c r="A16" s="519"/>
      <c r="B16" s="606" t="s">
        <v>747</v>
      </c>
      <c r="C16" s="606"/>
      <c r="D16" s="606"/>
      <c r="E16" s="606"/>
      <c r="F16" s="606"/>
      <c r="G16" s="606"/>
    </row>
    <row r="17" spans="1:7" ht="15.75" customHeight="1" x14ac:dyDescent="0.2">
      <c r="A17" s="519"/>
      <c r="B17" s="605" t="s">
        <v>748</v>
      </c>
      <c r="C17" s="605"/>
      <c r="D17" s="326" t="s">
        <v>749</v>
      </c>
      <c r="E17" s="326" t="s">
        <v>750</v>
      </c>
      <c r="F17" s="326" t="s">
        <v>751</v>
      </c>
      <c r="G17" s="326" t="s">
        <v>752</v>
      </c>
    </row>
    <row r="18" spans="1:7" ht="14.25" customHeight="1" x14ac:dyDescent="0.2">
      <c r="A18" s="519"/>
      <c r="B18" s="609" t="s">
        <v>754</v>
      </c>
      <c r="C18" s="610"/>
      <c r="D18" s="439"/>
      <c r="E18" s="439"/>
      <c r="F18" s="439"/>
      <c r="G18" s="440" t="s">
        <v>753</v>
      </c>
    </row>
    <row r="19" spans="1:7" ht="19.5" customHeight="1" x14ac:dyDescent="0.2">
      <c r="A19" s="519"/>
      <c r="B19" s="601" t="s">
        <v>1016</v>
      </c>
      <c r="C19" s="602"/>
      <c r="D19" s="436">
        <v>2837212</v>
      </c>
      <c r="E19" s="436">
        <v>3015683</v>
      </c>
      <c r="F19" s="436">
        <v>3284433</v>
      </c>
      <c r="G19" s="438" t="s">
        <v>753</v>
      </c>
    </row>
    <row r="20" spans="1:7" ht="19.5" customHeight="1" x14ac:dyDescent="0.2">
      <c r="A20" s="519"/>
      <c r="B20" s="601" t="s">
        <v>755</v>
      </c>
      <c r="C20" s="602"/>
      <c r="D20" s="437">
        <v>-110624</v>
      </c>
      <c r="E20" s="437">
        <v>-33558</v>
      </c>
      <c r="F20" s="437">
        <v>-79530</v>
      </c>
      <c r="G20" s="438" t="s">
        <v>753</v>
      </c>
    </row>
    <row r="21" spans="1:7" ht="19.5" customHeight="1" x14ac:dyDescent="0.2">
      <c r="A21" s="519"/>
      <c r="B21" s="601" t="s">
        <v>1017</v>
      </c>
      <c r="C21" s="602"/>
      <c r="D21" s="437">
        <v>37135</v>
      </c>
      <c r="E21" s="437">
        <v>50401</v>
      </c>
      <c r="F21" s="437">
        <v>91222</v>
      </c>
      <c r="G21" s="438" t="s">
        <v>753</v>
      </c>
    </row>
    <row r="22" spans="1:7" ht="19.5" customHeight="1" x14ac:dyDescent="0.2">
      <c r="A22" s="519"/>
      <c r="B22" s="601" t="s">
        <v>1018</v>
      </c>
      <c r="C22" s="602"/>
      <c r="D22" s="437">
        <v>-2078</v>
      </c>
      <c r="E22" s="437">
        <v>330</v>
      </c>
      <c r="F22" s="437">
        <v>928</v>
      </c>
      <c r="G22" s="438" t="s">
        <v>753</v>
      </c>
    </row>
    <row r="23" spans="1:7" ht="19.5" customHeight="1" x14ac:dyDescent="0.2">
      <c r="A23" s="519"/>
      <c r="B23" s="601" t="s">
        <v>1019</v>
      </c>
      <c r="C23" s="602"/>
      <c r="D23" s="437">
        <v>2761645</v>
      </c>
      <c r="E23" s="437">
        <v>3032856</v>
      </c>
      <c r="F23" s="437">
        <v>3297053</v>
      </c>
      <c r="G23" s="438" t="s">
        <v>753</v>
      </c>
    </row>
    <row r="24" spans="1:7" ht="19.5" customHeight="1" x14ac:dyDescent="0.2">
      <c r="A24" s="519"/>
      <c r="B24" s="607" t="s">
        <v>756</v>
      </c>
      <c r="C24" s="608"/>
      <c r="D24" s="441"/>
      <c r="E24" s="441"/>
      <c r="F24" s="441"/>
      <c r="G24" s="442" t="s">
        <v>753</v>
      </c>
    </row>
    <row r="25" spans="1:7" ht="25.5" customHeight="1" x14ac:dyDescent="0.2">
      <c r="A25" s="519"/>
      <c r="B25" s="601" t="s">
        <v>1020</v>
      </c>
      <c r="C25" s="602"/>
      <c r="D25" s="437">
        <v>-1740596</v>
      </c>
      <c r="E25" s="437">
        <v>-1664382</v>
      </c>
      <c r="F25" s="437">
        <v>-1748027</v>
      </c>
      <c r="G25" s="438" t="s">
        <v>753</v>
      </c>
    </row>
    <row r="26" spans="1:7" ht="27" customHeight="1" x14ac:dyDescent="0.2">
      <c r="A26" s="519"/>
      <c r="B26" s="601" t="s">
        <v>1021</v>
      </c>
      <c r="C26" s="602"/>
      <c r="D26" s="437">
        <v>-132356</v>
      </c>
      <c r="E26" s="437">
        <v>-101178</v>
      </c>
      <c r="F26" s="437">
        <v>-190635</v>
      </c>
      <c r="G26" s="438" t="s">
        <v>753</v>
      </c>
    </row>
    <row r="27" spans="1:7" ht="19.5" customHeight="1" x14ac:dyDescent="0.2">
      <c r="A27" s="519"/>
      <c r="B27" s="601" t="s">
        <v>1022</v>
      </c>
      <c r="C27" s="602"/>
      <c r="D27" s="437">
        <v>-114643</v>
      </c>
      <c r="E27" s="437">
        <v>-32870</v>
      </c>
      <c r="F27" s="437">
        <v>91706</v>
      </c>
      <c r="G27" s="438" t="s">
        <v>753</v>
      </c>
    </row>
    <row r="28" spans="1:7" ht="19.5" customHeight="1" x14ac:dyDescent="0.2">
      <c r="A28" s="519"/>
      <c r="B28" s="607" t="s">
        <v>757</v>
      </c>
      <c r="C28" s="608"/>
      <c r="D28" s="441">
        <v>774050</v>
      </c>
      <c r="E28" s="441">
        <v>1234426</v>
      </c>
      <c r="F28" s="441">
        <v>1450097</v>
      </c>
      <c r="G28" s="442" t="s">
        <v>753</v>
      </c>
    </row>
    <row r="29" spans="1:7" ht="19.5" customHeight="1" x14ac:dyDescent="0.2">
      <c r="A29" s="519"/>
      <c r="B29" s="601" t="s">
        <v>758</v>
      </c>
      <c r="C29" s="602"/>
      <c r="D29" s="437">
        <v>-310475</v>
      </c>
      <c r="E29" s="437">
        <v>-330198</v>
      </c>
      <c r="F29" s="437">
        <v>-288996</v>
      </c>
      <c r="G29" s="438" t="s">
        <v>753</v>
      </c>
    </row>
    <row r="30" spans="1:7" ht="19.5" customHeight="1" x14ac:dyDescent="0.2">
      <c r="A30" s="519"/>
      <c r="B30" s="607" t="s">
        <v>759</v>
      </c>
      <c r="C30" s="608"/>
      <c r="D30" s="441">
        <v>463575</v>
      </c>
      <c r="E30" s="441">
        <v>904228</v>
      </c>
      <c r="F30" s="441">
        <v>1161101</v>
      </c>
      <c r="G30" s="442" t="s">
        <v>753</v>
      </c>
    </row>
    <row r="31" spans="1:7" ht="19.5" customHeight="1" x14ac:dyDescent="0.2">
      <c r="A31" s="519"/>
      <c r="B31" s="607" t="s">
        <v>760</v>
      </c>
      <c r="C31" s="608"/>
      <c r="D31" s="441"/>
      <c r="E31" s="441"/>
      <c r="F31" s="441"/>
      <c r="G31" s="442" t="s">
        <v>753</v>
      </c>
    </row>
    <row r="32" spans="1:7" ht="19.5" customHeight="1" x14ac:dyDescent="0.2">
      <c r="A32" s="519"/>
      <c r="B32" s="601" t="s">
        <v>1023</v>
      </c>
      <c r="C32" s="602"/>
      <c r="D32" s="437">
        <v>23536</v>
      </c>
      <c r="E32" s="437">
        <v>21223</v>
      </c>
      <c r="F32" s="437">
        <v>21143</v>
      </c>
      <c r="G32" s="438" t="s">
        <v>753</v>
      </c>
    </row>
    <row r="33" spans="1:7" ht="19.5" customHeight="1" x14ac:dyDescent="0.2">
      <c r="A33" s="519"/>
      <c r="B33" s="601" t="s">
        <v>1024</v>
      </c>
      <c r="C33" s="602"/>
      <c r="D33" s="437">
        <v>282363</v>
      </c>
      <c r="E33" s="437">
        <v>160823</v>
      </c>
      <c r="F33" s="437">
        <v>254755</v>
      </c>
      <c r="G33" s="438" t="s">
        <v>753</v>
      </c>
    </row>
    <row r="34" spans="1:7" ht="19.5" customHeight="1" x14ac:dyDescent="0.2">
      <c r="A34" s="519"/>
      <c r="B34" s="601" t="s">
        <v>1025</v>
      </c>
      <c r="C34" s="602"/>
      <c r="D34" s="437">
        <v>40</v>
      </c>
      <c r="E34" s="437">
        <v>47</v>
      </c>
      <c r="F34" s="437">
        <v>47</v>
      </c>
      <c r="G34" s="438" t="s">
        <v>753</v>
      </c>
    </row>
    <row r="35" spans="1:7" ht="19.5" customHeight="1" x14ac:dyDescent="0.2">
      <c r="A35" s="519"/>
      <c r="B35" s="607" t="s">
        <v>761</v>
      </c>
      <c r="C35" s="608"/>
      <c r="D35" s="441">
        <v>305939</v>
      </c>
      <c r="E35" s="441">
        <v>182093</v>
      </c>
      <c r="F35" s="441">
        <v>275945</v>
      </c>
      <c r="G35" s="442" t="s">
        <v>753</v>
      </c>
    </row>
    <row r="36" spans="1:7" ht="19.5" customHeight="1" x14ac:dyDescent="0.2">
      <c r="A36" s="519"/>
      <c r="B36" s="607" t="s">
        <v>762</v>
      </c>
      <c r="C36" s="608"/>
      <c r="D36" s="441">
        <v>769514</v>
      </c>
      <c r="E36" s="441">
        <v>1086321</v>
      </c>
      <c r="F36" s="441">
        <v>1437046</v>
      </c>
      <c r="G36" s="442" t="s">
        <v>753</v>
      </c>
    </row>
    <row r="37" spans="1:7" ht="19.5" customHeight="1" x14ac:dyDescent="0.2">
      <c r="A37" s="519"/>
      <c r="B37" s="607" t="s">
        <v>763</v>
      </c>
      <c r="C37" s="608"/>
      <c r="D37" s="441">
        <v>769514</v>
      </c>
      <c r="E37" s="441">
        <v>1086321</v>
      </c>
      <c r="F37" s="441">
        <v>1437046</v>
      </c>
      <c r="G37" s="442" t="s">
        <v>753</v>
      </c>
    </row>
    <row r="38" spans="1:7" ht="19.5" customHeight="1" x14ac:dyDescent="0.2">
      <c r="A38" s="519"/>
      <c r="B38" s="601" t="s">
        <v>764</v>
      </c>
      <c r="C38" s="602"/>
      <c r="D38" s="437">
        <v>250325</v>
      </c>
      <c r="E38" s="437">
        <v>257772</v>
      </c>
      <c r="F38" s="437">
        <v>279918</v>
      </c>
      <c r="G38" s="438" t="s">
        <v>753</v>
      </c>
    </row>
    <row r="39" spans="1:7" ht="19.5" customHeight="1" x14ac:dyDescent="0.2">
      <c r="A39" s="519"/>
      <c r="B39" s="601" t="s">
        <v>765</v>
      </c>
      <c r="C39" s="602"/>
      <c r="D39" s="437">
        <v>200005</v>
      </c>
      <c r="E39" s="437">
        <v>223646</v>
      </c>
      <c r="F39" s="437">
        <v>222909</v>
      </c>
      <c r="G39" s="438" t="s">
        <v>753</v>
      </c>
    </row>
    <row r="40" spans="1:7" ht="19.5" customHeight="1" x14ac:dyDescent="0.2">
      <c r="A40" s="519"/>
      <c r="B40" s="601" t="s">
        <v>1026</v>
      </c>
      <c r="C40" s="602"/>
      <c r="D40" s="437">
        <v>39585</v>
      </c>
      <c r="E40" s="437">
        <v>23482</v>
      </c>
      <c r="F40" s="437">
        <v>46137</v>
      </c>
      <c r="G40" s="438" t="s">
        <v>753</v>
      </c>
    </row>
    <row r="41" spans="1:7" ht="19.5" customHeight="1" x14ac:dyDescent="0.2">
      <c r="A41" s="519"/>
      <c r="B41" s="601" t="s">
        <v>1027</v>
      </c>
      <c r="C41" s="602"/>
      <c r="D41" s="437">
        <v>10735</v>
      </c>
      <c r="E41" s="437">
        <v>10644</v>
      </c>
      <c r="F41" s="437">
        <v>10872</v>
      </c>
      <c r="G41" s="438" t="s">
        <v>753</v>
      </c>
    </row>
    <row r="42" spans="1:7" ht="19.5" customHeight="1" x14ac:dyDescent="0.2">
      <c r="A42" s="519"/>
      <c r="B42" s="601" t="s">
        <v>766</v>
      </c>
      <c r="C42" s="602"/>
      <c r="D42" s="437">
        <v>306253</v>
      </c>
      <c r="E42" s="437">
        <v>424123</v>
      </c>
      <c r="F42" s="437">
        <v>449010</v>
      </c>
      <c r="G42" s="438" t="s">
        <v>753</v>
      </c>
    </row>
    <row r="43" spans="1:7" ht="19.5" customHeight="1" x14ac:dyDescent="0.2">
      <c r="A43" s="519"/>
      <c r="B43" s="601" t="s">
        <v>767</v>
      </c>
      <c r="C43" s="602"/>
      <c r="D43" s="437">
        <v>296522</v>
      </c>
      <c r="E43" s="437">
        <v>416527</v>
      </c>
      <c r="F43" s="437">
        <v>442104</v>
      </c>
      <c r="G43" s="438" t="s">
        <v>753</v>
      </c>
    </row>
    <row r="44" spans="1:7" ht="19.5" customHeight="1" x14ac:dyDescent="0.2">
      <c r="A44" s="519"/>
      <c r="B44" s="601" t="s">
        <v>768</v>
      </c>
      <c r="C44" s="602"/>
      <c r="D44" s="437">
        <v>10547</v>
      </c>
      <c r="E44" s="437">
        <v>10255</v>
      </c>
      <c r="F44" s="437">
        <v>10453</v>
      </c>
      <c r="G44" s="438" t="s">
        <v>753</v>
      </c>
    </row>
    <row r="45" spans="1:7" ht="15" customHeight="1" x14ac:dyDescent="0.2">
      <c r="A45" s="519"/>
      <c r="B45" s="601" t="s">
        <v>769</v>
      </c>
      <c r="C45" s="602"/>
      <c r="D45" s="437">
        <v>-816</v>
      </c>
      <c r="E45" s="437">
        <v>-2659</v>
      </c>
      <c r="F45" s="437">
        <v>-3547</v>
      </c>
      <c r="G45" s="438" t="s">
        <v>753</v>
      </c>
    </row>
    <row r="46" spans="1:7" ht="15" customHeight="1" x14ac:dyDescent="0.2">
      <c r="A46" s="519"/>
      <c r="B46" s="601" t="s">
        <v>770</v>
      </c>
      <c r="C46" s="602"/>
      <c r="D46" s="437">
        <v>504746</v>
      </c>
      <c r="E46" s="437">
        <v>591833</v>
      </c>
      <c r="F46" s="437">
        <v>484974</v>
      </c>
      <c r="G46" s="438" t="s">
        <v>753</v>
      </c>
    </row>
    <row r="47" spans="1:7" ht="15" customHeight="1" x14ac:dyDescent="0.2">
      <c r="A47" s="519"/>
      <c r="B47" s="601" t="s">
        <v>771</v>
      </c>
      <c r="C47" s="602"/>
      <c r="D47" s="437">
        <v>447112</v>
      </c>
      <c r="E47" s="437">
        <v>527749</v>
      </c>
      <c r="F47" s="437">
        <v>440633</v>
      </c>
      <c r="G47" s="438" t="s">
        <v>753</v>
      </c>
    </row>
    <row r="48" spans="1:7" ht="15" customHeight="1" x14ac:dyDescent="0.2">
      <c r="A48" s="519"/>
      <c r="B48" s="601" t="s">
        <v>1028</v>
      </c>
      <c r="C48" s="602"/>
      <c r="D48" s="437">
        <v>57634</v>
      </c>
      <c r="E48" s="437">
        <v>64084</v>
      </c>
      <c r="F48" s="437">
        <v>44341</v>
      </c>
      <c r="G48" s="438" t="s">
        <v>753</v>
      </c>
    </row>
    <row r="49" spans="1:10" ht="15" customHeight="1" x14ac:dyDescent="0.2">
      <c r="A49" s="519"/>
      <c r="B49" s="601" t="s">
        <v>772</v>
      </c>
      <c r="C49" s="602"/>
      <c r="D49" s="437">
        <v>-291810</v>
      </c>
      <c r="E49" s="437">
        <v>-187407</v>
      </c>
      <c r="F49" s="437">
        <v>223144</v>
      </c>
      <c r="G49" s="438" t="s">
        <v>753</v>
      </c>
    </row>
    <row r="50" spans="1:10" ht="15" customHeight="1" x14ac:dyDescent="0.2">
      <c r="A50" s="519"/>
      <c r="B50" s="601" t="s">
        <v>773</v>
      </c>
      <c r="C50" s="602"/>
      <c r="D50" s="437">
        <v>-291968</v>
      </c>
      <c r="E50" s="437">
        <v>-205030</v>
      </c>
      <c r="F50" s="437">
        <v>132626</v>
      </c>
      <c r="G50" s="438" t="s">
        <v>753</v>
      </c>
    </row>
    <row r="51" spans="1:10" ht="15" customHeight="1" x14ac:dyDescent="0.2">
      <c r="A51" s="519"/>
      <c r="B51" s="601" t="s">
        <v>1029</v>
      </c>
      <c r="C51" s="602"/>
      <c r="D51" s="437">
        <v>0</v>
      </c>
      <c r="E51" s="437">
        <v>0</v>
      </c>
      <c r="F51" s="437">
        <v>0</v>
      </c>
      <c r="G51" s="438" t="s">
        <v>753</v>
      </c>
    </row>
    <row r="52" spans="1:10" ht="14.25" customHeight="1" x14ac:dyDescent="0.2">
      <c r="A52" s="519"/>
      <c r="B52" s="601" t="s">
        <v>1030</v>
      </c>
      <c r="C52" s="602"/>
      <c r="D52" s="437">
        <v>0</v>
      </c>
      <c r="E52" s="437">
        <v>0</v>
      </c>
      <c r="F52" s="437">
        <v>0</v>
      </c>
      <c r="G52" s="438" t="s">
        <v>753</v>
      </c>
    </row>
    <row r="53" spans="1:10" ht="30" customHeight="1" x14ac:dyDescent="0.2">
      <c r="A53" s="119"/>
      <c r="B53" s="601" t="s">
        <v>1031</v>
      </c>
      <c r="C53" s="602"/>
      <c r="D53" s="437">
        <v>158</v>
      </c>
      <c r="E53" s="437">
        <v>17623</v>
      </c>
      <c r="F53" s="437">
        <v>90518</v>
      </c>
      <c r="G53" s="438" t="s">
        <v>753</v>
      </c>
    </row>
    <row r="54" spans="1:10" ht="15" customHeight="1" x14ac:dyDescent="0.2">
      <c r="A54" s="119"/>
      <c r="B54" s="603" t="s">
        <v>774</v>
      </c>
      <c r="C54" s="604"/>
      <c r="D54" s="443">
        <v>769514</v>
      </c>
      <c r="E54" s="443">
        <v>1086321</v>
      </c>
      <c r="F54" s="443">
        <v>1437046</v>
      </c>
      <c r="G54" s="444" t="s">
        <v>753</v>
      </c>
    </row>
    <row r="55" spans="1:10" ht="15" hidden="1" customHeight="1" x14ac:dyDescent="0.2">
      <c r="A55" s="119"/>
      <c r="B55" s="216"/>
      <c r="C55" s="216"/>
      <c r="D55" s="216"/>
      <c r="E55" s="216"/>
      <c r="F55" s="216"/>
      <c r="G55" s="216"/>
    </row>
    <row r="56" spans="1:10" ht="15" customHeight="1" x14ac:dyDescent="0.2">
      <c r="A56" s="119"/>
      <c r="B56" s="216"/>
      <c r="C56" s="216"/>
      <c r="D56" s="216"/>
      <c r="E56" s="216"/>
      <c r="F56" s="216"/>
      <c r="G56" s="216"/>
      <c r="H56" s="216"/>
      <c r="I56" s="216"/>
    </row>
    <row r="57" spans="1:10" ht="6.75" customHeight="1" x14ac:dyDescent="0.2">
      <c r="A57" s="119"/>
      <c r="B57" s="216"/>
      <c r="C57" s="216"/>
      <c r="D57" s="216"/>
      <c r="E57" s="216"/>
      <c r="F57" s="216"/>
      <c r="G57" s="216"/>
      <c r="H57" s="216"/>
      <c r="I57" s="216"/>
    </row>
    <row r="58" spans="1:10" s="186" customFormat="1" ht="18" hidden="1" x14ac:dyDescent="0.25">
      <c r="B58" s="261" t="s">
        <v>775</v>
      </c>
      <c r="C58" s="261"/>
      <c r="D58" s="261"/>
      <c r="E58" s="187"/>
      <c r="F58" s="187"/>
      <c r="G58" s="188"/>
      <c r="H58" s="188"/>
      <c r="I58" s="188"/>
      <c r="J58" s="188"/>
    </row>
    <row r="59" spans="1:10" ht="15" hidden="1" customHeight="1" x14ac:dyDescent="0.2">
      <c r="A59" s="119"/>
      <c r="B59" s="216"/>
      <c r="C59" s="216"/>
      <c r="D59" s="216"/>
      <c r="E59" s="216"/>
      <c r="F59" s="216"/>
      <c r="G59" s="216"/>
      <c r="H59" s="216"/>
      <c r="I59" s="216"/>
    </row>
    <row r="60" spans="1:10" ht="15" hidden="1" customHeight="1" x14ac:dyDescent="0.2">
      <c r="A60" s="119"/>
      <c r="B60" s="606" t="s">
        <v>776</v>
      </c>
      <c r="C60" s="606"/>
      <c r="D60" s="606"/>
      <c r="E60" s="606"/>
      <c r="F60" s="606"/>
      <c r="G60" s="606"/>
      <c r="H60" s="606"/>
      <c r="I60" s="606"/>
      <c r="J60" s="606"/>
    </row>
    <row r="61" spans="1:10" ht="15" hidden="1" customHeight="1" x14ac:dyDescent="0.2">
      <c r="A61" s="119"/>
      <c r="B61" s="329"/>
      <c r="C61" s="629" t="s">
        <v>159</v>
      </c>
      <c r="D61" s="629"/>
      <c r="E61" s="629"/>
      <c r="F61" s="629" t="s">
        <v>214</v>
      </c>
      <c r="G61" s="629"/>
      <c r="H61" s="629"/>
      <c r="I61" s="629" t="s">
        <v>777</v>
      </c>
      <c r="J61" s="631"/>
    </row>
    <row r="62" spans="1:10" ht="15" hidden="1" customHeight="1" x14ac:dyDescent="0.2">
      <c r="A62" s="119"/>
      <c r="B62" s="330">
        <v>2024</v>
      </c>
      <c r="C62" s="623">
        <v>6147928.1600000001</v>
      </c>
      <c r="D62" s="623"/>
      <c r="E62" s="623"/>
      <c r="F62" s="623">
        <v>591513.86</v>
      </c>
      <c r="G62" s="623"/>
      <c r="H62" s="623"/>
      <c r="I62" s="623">
        <v>6739442.0199999996</v>
      </c>
      <c r="J62" s="630"/>
    </row>
    <row r="63" spans="1:10" ht="15" hidden="1" customHeight="1" x14ac:dyDescent="0.2">
      <c r="A63" s="119"/>
      <c r="B63" s="216"/>
      <c r="C63" s="216"/>
      <c r="D63" s="216"/>
      <c r="E63" s="216"/>
      <c r="F63" s="216"/>
      <c r="G63" s="216"/>
      <c r="H63" s="216"/>
      <c r="I63" s="216"/>
    </row>
    <row r="64" spans="1:10" ht="32.25" hidden="1" customHeight="1" x14ac:dyDescent="0.2">
      <c r="A64" s="119"/>
      <c r="B64" s="523" t="s">
        <v>778</v>
      </c>
      <c r="C64" s="523"/>
      <c r="D64" s="523"/>
      <c r="E64" s="523"/>
      <c r="F64" s="523"/>
      <c r="G64" s="523"/>
      <c r="H64" s="523"/>
      <c r="I64" s="523"/>
      <c r="J64" s="523"/>
    </row>
    <row r="65" spans="1:10" ht="15" hidden="1" customHeight="1" x14ac:dyDescent="0.2">
      <c r="A65" s="119"/>
      <c r="B65" s="216"/>
      <c r="C65" s="216"/>
      <c r="D65" s="216"/>
      <c r="E65" s="216"/>
      <c r="F65" s="216"/>
      <c r="G65" s="216"/>
      <c r="H65" s="216"/>
      <c r="I65" s="216"/>
    </row>
    <row r="66" spans="1:10" ht="19.5" x14ac:dyDescent="0.25">
      <c r="B66" s="63"/>
      <c r="C66" s="47"/>
      <c r="D66" s="48"/>
      <c r="E66" s="48"/>
    </row>
    <row r="67" spans="1:10" s="186" customFormat="1" ht="18" x14ac:dyDescent="0.25">
      <c r="B67" s="479" t="s">
        <v>779</v>
      </c>
      <c r="C67" s="479"/>
      <c r="D67" s="479"/>
      <c r="E67" s="187"/>
      <c r="F67" s="187"/>
      <c r="G67" s="188"/>
      <c r="H67" s="188"/>
      <c r="I67" s="188"/>
      <c r="J67" s="188"/>
    </row>
    <row r="68" spans="1:10" ht="15" customHeight="1" x14ac:dyDescent="0.25">
      <c r="A68" s="519"/>
      <c r="B68" s="63"/>
      <c r="C68" s="47"/>
      <c r="D68" s="48"/>
      <c r="E68" s="48"/>
    </row>
    <row r="69" spans="1:10" ht="15" customHeight="1" x14ac:dyDescent="0.2">
      <c r="A69" s="519"/>
      <c r="B69" s="514" t="s">
        <v>780</v>
      </c>
      <c r="C69" s="514"/>
      <c r="D69" s="514"/>
      <c r="E69" s="514"/>
      <c r="F69" s="514"/>
      <c r="G69" s="514"/>
      <c r="H69" s="514"/>
      <c r="I69" s="514"/>
    </row>
    <row r="70" spans="1:10" ht="15" customHeight="1" x14ac:dyDescent="0.25">
      <c r="A70" s="519"/>
      <c r="B70" s="63"/>
      <c r="C70" s="47"/>
      <c r="D70" s="48"/>
      <c r="E70" s="48"/>
    </row>
    <row r="71" spans="1:10" ht="15" customHeight="1" x14ac:dyDescent="0.2">
      <c r="A71" s="519"/>
      <c r="B71" s="122"/>
      <c r="C71" s="331"/>
      <c r="D71" s="633"/>
      <c r="E71" s="633"/>
      <c r="F71" s="633"/>
      <c r="G71" s="633"/>
      <c r="H71" s="633"/>
      <c r="I71" s="633"/>
    </row>
    <row r="72" spans="1:10" ht="15" customHeight="1" x14ac:dyDescent="0.2">
      <c r="A72" s="519"/>
      <c r="B72" s="122"/>
      <c r="C72" s="331"/>
      <c r="D72" s="632" t="s">
        <v>159</v>
      </c>
      <c r="E72" s="632"/>
      <c r="F72" s="632" t="s">
        <v>160</v>
      </c>
      <c r="G72" s="632"/>
      <c r="H72" s="632" t="s">
        <v>252</v>
      </c>
      <c r="I72" s="632"/>
    </row>
    <row r="73" spans="1:10" ht="50.1" customHeight="1" x14ac:dyDescent="0.2">
      <c r="A73" s="519"/>
      <c r="B73" s="124">
        <v>2023</v>
      </c>
      <c r="C73" s="332" t="s">
        <v>655</v>
      </c>
      <c r="D73" s="618">
        <v>1.07</v>
      </c>
      <c r="E73" s="542"/>
      <c r="F73" s="618">
        <v>1</v>
      </c>
      <c r="G73" s="542"/>
      <c r="H73" s="618">
        <v>1.78</v>
      </c>
      <c r="I73" s="542"/>
    </row>
    <row r="74" spans="1:10" ht="50.1" customHeight="1" x14ac:dyDescent="0.2">
      <c r="A74" s="519"/>
      <c r="B74" s="124"/>
      <c r="C74" s="332" t="s">
        <v>656</v>
      </c>
      <c r="D74" s="618">
        <v>1.1499999999999999</v>
      </c>
      <c r="E74" s="542"/>
      <c r="F74" s="618">
        <v>1.06</v>
      </c>
      <c r="G74" s="542"/>
      <c r="H74" s="618">
        <v>1.77</v>
      </c>
      <c r="I74" s="542"/>
    </row>
    <row r="75" spans="1:10" ht="45" customHeight="1" x14ac:dyDescent="0.2">
      <c r="A75" s="519"/>
      <c r="B75" s="473">
        <v>2024</v>
      </c>
      <c r="C75" s="332" t="s">
        <v>655</v>
      </c>
      <c r="D75" s="618">
        <v>1</v>
      </c>
      <c r="E75" s="542"/>
      <c r="F75" s="618">
        <v>1</v>
      </c>
      <c r="G75" s="542"/>
      <c r="H75" s="618">
        <v>2.06</v>
      </c>
      <c r="I75" s="542"/>
    </row>
    <row r="76" spans="1:10" ht="45" customHeight="1" x14ac:dyDescent="0.2">
      <c r="A76" s="519"/>
      <c r="B76" s="473"/>
      <c r="C76" s="332" t="s">
        <v>656</v>
      </c>
      <c r="D76" s="618">
        <v>1.1100000000000001</v>
      </c>
      <c r="E76" s="542"/>
      <c r="F76" s="618">
        <v>1.03</v>
      </c>
      <c r="G76" s="542"/>
      <c r="H76" s="618">
        <v>1.74</v>
      </c>
      <c r="I76" s="542"/>
    </row>
    <row r="77" spans="1:10" ht="45" customHeight="1" x14ac:dyDescent="0.2">
      <c r="A77" s="519"/>
      <c r="B77" s="473">
        <v>2025</v>
      </c>
      <c r="C77" s="332" t="s">
        <v>655</v>
      </c>
      <c r="D77" s="618">
        <v>2.3199999999999998</v>
      </c>
      <c r="E77" s="542"/>
      <c r="F77" s="618">
        <v>1.66</v>
      </c>
      <c r="G77" s="542"/>
      <c r="H77" s="618">
        <v>2.87</v>
      </c>
      <c r="I77" s="542"/>
    </row>
    <row r="78" spans="1:10" ht="45" customHeight="1" x14ac:dyDescent="0.2">
      <c r="A78" s="119"/>
      <c r="B78" s="473"/>
      <c r="C78" s="332" t="s">
        <v>656</v>
      </c>
      <c r="D78" s="618">
        <v>2.5099999999999998</v>
      </c>
      <c r="E78" s="542"/>
      <c r="F78" s="618">
        <v>1.81</v>
      </c>
      <c r="G78" s="542"/>
      <c r="H78" s="618">
        <v>2.64</v>
      </c>
      <c r="I78" s="542"/>
    </row>
    <row r="79" spans="1:10" ht="28.5" customHeight="1" x14ac:dyDescent="0.2">
      <c r="B79" s="627" t="s">
        <v>781</v>
      </c>
      <c r="C79" s="627"/>
      <c r="D79" s="627"/>
      <c r="E79" s="627"/>
      <c r="F79" s="627"/>
      <c r="G79" s="627"/>
      <c r="H79" s="627"/>
      <c r="I79" s="627"/>
    </row>
    <row r="80" spans="1:10" ht="15" customHeight="1" x14ac:dyDescent="0.25">
      <c r="B80" s="63"/>
      <c r="C80" s="47"/>
      <c r="D80" s="48"/>
      <c r="E80" s="48"/>
    </row>
    <row r="81" spans="1:10" s="186" customFormat="1" ht="18" x14ac:dyDescent="0.25">
      <c r="B81" s="479" t="s">
        <v>782</v>
      </c>
      <c r="C81" s="479"/>
      <c r="D81" s="479"/>
      <c r="E81" s="187"/>
      <c r="F81" s="187"/>
      <c r="G81" s="188"/>
      <c r="H81" s="188"/>
      <c r="I81" s="188"/>
      <c r="J81" s="188"/>
    </row>
    <row r="82" spans="1:10" ht="19.5" x14ac:dyDescent="0.25">
      <c r="A82" s="519"/>
      <c r="B82" s="63"/>
      <c r="C82" s="47"/>
      <c r="D82" s="48"/>
      <c r="E82" s="48"/>
    </row>
    <row r="83" spans="1:10" x14ac:dyDescent="0.2">
      <c r="A83" s="519"/>
      <c r="B83" s="514" t="s">
        <v>783</v>
      </c>
      <c r="C83" s="514"/>
      <c r="D83" s="514"/>
      <c r="E83" s="514"/>
      <c r="F83" s="514"/>
      <c r="G83" s="514"/>
      <c r="H83" s="514"/>
      <c r="I83" s="514"/>
    </row>
    <row r="84" spans="1:10" ht="19.5" x14ac:dyDescent="0.25">
      <c r="A84" s="519"/>
      <c r="B84" s="63"/>
      <c r="C84" s="47"/>
      <c r="D84" s="48"/>
      <c r="E84" s="48"/>
    </row>
    <row r="85" spans="1:10" x14ac:dyDescent="0.2">
      <c r="A85" s="519"/>
      <c r="B85" s="122"/>
      <c r="C85" s="619"/>
      <c r="D85" s="619"/>
      <c r="E85" s="619"/>
      <c r="F85" s="619"/>
      <c r="G85" s="619"/>
      <c r="H85" s="619"/>
      <c r="I85" s="333"/>
    </row>
    <row r="86" spans="1:10" ht="50.1" customHeight="1" x14ac:dyDescent="0.2">
      <c r="A86" s="519"/>
      <c r="B86" s="124">
        <v>2025</v>
      </c>
      <c r="C86" s="542" t="s">
        <v>784</v>
      </c>
      <c r="D86" s="542"/>
      <c r="E86" s="542"/>
      <c r="F86" s="542"/>
      <c r="G86" s="542"/>
      <c r="H86" s="542"/>
      <c r="I86" s="542"/>
    </row>
    <row r="87" spans="1:10" ht="15" customHeight="1" x14ac:dyDescent="0.25">
      <c r="B87" s="63"/>
      <c r="C87" s="47"/>
      <c r="D87" s="48"/>
      <c r="E87" s="48"/>
    </row>
    <row r="88" spans="1:10" ht="15" customHeight="1" x14ac:dyDescent="0.25">
      <c r="B88" s="63"/>
      <c r="C88" s="47"/>
      <c r="D88" s="48"/>
      <c r="E88" s="48"/>
    </row>
    <row r="89" spans="1:10" s="186" customFormat="1" ht="18" x14ac:dyDescent="0.25">
      <c r="B89" s="479" t="s">
        <v>785</v>
      </c>
      <c r="C89" s="479"/>
      <c r="D89" s="479"/>
      <c r="E89" s="187"/>
      <c r="F89" s="187"/>
      <c r="G89" s="188"/>
      <c r="H89" s="188"/>
      <c r="I89" s="188"/>
      <c r="J89" s="188"/>
    </row>
    <row r="90" spans="1:10" ht="19.5" x14ac:dyDescent="0.25">
      <c r="A90" s="519"/>
      <c r="B90" s="63"/>
      <c r="C90" s="47"/>
      <c r="D90" s="48"/>
      <c r="E90" s="48"/>
    </row>
    <row r="91" spans="1:10" x14ac:dyDescent="0.2">
      <c r="A91" s="519"/>
      <c r="B91" s="514" t="s">
        <v>786</v>
      </c>
      <c r="C91" s="514"/>
      <c r="D91" s="514"/>
      <c r="E91" s="514"/>
      <c r="F91" s="514"/>
      <c r="G91" s="514"/>
      <c r="H91" s="514"/>
      <c r="I91" s="514"/>
    </row>
    <row r="92" spans="1:10" ht="19.5" x14ac:dyDescent="0.25">
      <c r="A92" s="519"/>
      <c r="B92" s="63"/>
      <c r="C92" s="47"/>
      <c r="D92" s="48"/>
      <c r="E92" s="48"/>
    </row>
    <row r="93" spans="1:10" x14ac:dyDescent="0.2">
      <c r="A93" s="519"/>
      <c r="B93" s="122"/>
      <c r="C93" s="334" t="s">
        <v>787</v>
      </c>
      <c r="D93" s="622" t="s">
        <v>788</v>
      </c>
      <c r="E93" s="622"/>
      <c r="F93" s="622"/>
      <c r="G93" s="622"/>
      <c r="H93" s="622"/>
      <c r="I93" s="622"/>
    </row>
    <row r="94" spans="1:10" ht="122.25" customHeight="1" x14ac:dyDescent="0.2">
      <c r="B94" s="124">
        <v>2024</v>
      </c>
      <c r="C94" s="445">
        <v>1759261.31</v>
      </c>
      <c r="D94" s="474" t="s">
        <v>789</v>
      </c>
      <c r="E94" s="474"/>
      <c r="F94" s="474"/>
      <c r="G94" s="474"/>
      <c r="H94" s="474"/>
      <c r="I94" s="474"/>
    </row>
    <row r="95" spans="1:10" ht="138" customHeight="1" x14ac:dyDescent="0.2">
      <c r="B95" s="124">
        <v>2025</v>
      </c>
      <c r="C95" s="445">
        <f>1.84*1000000</f>
        <v>1840000</v>
      </c>
      <c r="D95" s="474" t="s">
        <v>1054</v>
      </c>
      <c r="E95" s="474"/>
      <c r="F95" s="474"/>
      <c r="G95" s="474"/>
      <c r="H95" s="474"/>
      <c r="I95" s="474"/>
    </row>
    <row r="96" spans="1:10" ht="15" customHeight="1" x14ac:dyDescent="0.25">
      <c r="B96" s="63"/>
      <c r="C96" s="47"/>
      <c r="D96" s="48"/>
      <c r="E96" s="48"/>
    </row>
    <row r="97" spans="1:10" s="186" customFormat="1" ht="18" x14ac:dyDescent="0.25">
      <c r="B97" s="479" t="s">
        <v>790</v>
      </c>
      <c r="C97" s="479"/>
      <c r="D97" s="479"/>
      <c r="E97" s="187"/>
      <c r="F97" s="187"/>
      <c r="G97" s="188"/>
      <c r="H97" s="188"/>
      <c r="I97" s="188"/>
      <c r="J97" s="188"/>
    </row>
    <row r="98" spans="1:10" ht="19.5" x14ac:dyDescent="0.25">
      <c r="A98" s="519"/>
      <c r="B98" s="63"/>
      <c r="C98" s="47"/>
      <c r="D98" s="48"/>
      <c r="E98" s="48"/>
    </row>
    <row r="99" spans="1:10" x14ac:dyDescent="0.2">
      <c r="A99" s="519"/>
      <c r="B99" s="514" t="s">
        <v>791</v>
      </c>
      <c r="C99" s="514"/>
      <c r="D99" s="514"/>
      <c r="E99" s="514"/>
      <c r="F99" s="514"/>
      <c r="G99" s="514"/>
      <c r="H99" s="514"/>
      <c r="I99" s="514"/>
    </row>
    <row r="100" spans="1:10" ht="19.5" x14ac:dyDescent="0.25">
      <c r="A100" s="519"/>
      <c r="B100" s="63"/>
      <c r="C100" s="47"/>
      <c r="D100" s="48"/>
      <c r="E100" s="48"/>
    </row>
    <row r="101" spans="1:10" ht="38.25" x14ac:dyDescent="0.2">
      <c r="A101" s="519"/>
      <c r="B101" s="123"/>
      <c r="C101" s="508" t="s">
        <v>792</v>
      </c>
      <c r="D101" s="508"/>
      <c r="E101" s="508"/>
      <c r="F101" s="508"/>
      <c r="G101" s="508"/>
      <c r="H101" s="508"/>
      <c r="I101" s="190" t="s">
        <v>793</v>
      </c>
    </row>
    <row r="102" spans="1:10" ht="50.1" customHeight="1" x14ac:dyDescent="0.2">
      <c r="A102" s="519"/>
      <c r="B102" s="124">
        <v>2023</v>
      </c>
      <c r="C102" s="628">
        <v>1617622860.0395899</v>
      </c>
      <c r="D102" s="628"/>
      <c r="E102" s="628"/>
      <c r="F102" s="628"/>
      <c r="G102" s="628"/>
      <c r="H102" s="628"/>
      <c r="I102" s="340">
        <v>6.4799999999999996E-2</v>
      </c>
    </row>
    <row r="103" spans="1:10" ht="50.1" customHeight="1" x14ac:dyDescent="0.2">
      <c r="A103" s="519"/>
      <c r="B103" s="124">
        <v>2024</v>
      </c>
      <c r="C103" s="628">
        <v>1712944218</v>
      </c>
      <c r="D103" s="628"/>
      <c r="E103" s="628"/>
      <c r="F103" s="628"/>
      <c r="G103" s="628"/>
      <c r="H103" s="628"/>
      <c r="I103" s="340">
        <v>6.8099999999999994E-2</v>
      </c>
    </row>
    <row r="104" spans="1:10" ht="50.1" customHeight="1" x14ac:dyDescent="0.2">
      <c r="A104" s="519"/>
      <c r="B104" s="124">
        <v>2025</v>
      </c>
      <c r="C104" s="628">
        <v>47945382.569433823</v>
      </c>
      <c r="D104" s="628"/>
      <c r="E104" s="628"/>
      <c r="F104" s="628"/>
      <c r="G104" s="628"/>
      <c r="H104" s="628"/>
      <c r="I104" s="340">
        <v>3.44E-2</v>
      </c>
    </row>
    <row r="105" spans="1:10" ht="236.25" customHeight="1" x14ac:dyDescent="0.2">
      <c r="B105" s="627" t="s">
        <v>1055</v>
      </c>
      <c r="C105" s="627"/>
      <c r="D105" s="627"/>
      <c r="E105" s="627"/>
      <c r="F105" s="627"/>
      <c r="G105" s="627"/>
      <c r="H105" s="627"/>
      <c r="I105" s="627"/>
    </row>
    <row r="106" spans="1:10" ht="15" customHeight="1" x14ac:dyDescent="0.25">
      <c r="B106" s="63"/>
      <c r="C106" s="47"/>
      <c r="D106" s="48"/>
      <c r="E106" s="48"/>
    </row>
    <row r="107" spans="1:10" ht="15" customHeight="1" x14ac:dyDescent="0.25">
      <c r="B107" s="63"/>
      <c r="C107" s="47"/>
      <c r="D107" s="48"/>
      <c r="E107" s="48"/>
    </row>
    <row r="108" spans="1:10" s="186" customFormat="1" ht="18" x14ac:dyDescent="0.25">
      <c r="B108" s="479" t="s">
        <v>794</v>
      </c>
      <c r="C108" s="479"/>
      <c r="D108" s="479"/>
      <c r="E108" s="187"/>
      <c r="F108" s="187"/>
      <c r="G108" s="188"/>
      <c r="H108" s="188"/>
      <c r="I108" s="188"/>
      <c r="J108" s="188"/>
    </row>
    <row r="109" spans="1:10" ht="19.5" x14ac:dyDescent="0.25">
      <c r="A109" s="519"/>
      <c r="B109" s="63"/>
      <c r="C109" s="47"/>
      <c r="D109" s="48"/>
      <c r="E109" s="48"/>
    </row>
    <row r="110" spans="1:10" x14ac:dyDescent="0.2">
      <c r="A110" s="519"/>
      <c r="B110" s="514" t="s">
        <v>795</v>
      </c>
      <c r="C110" s="514"/>
      <c r="D110" s="514"/>
      <c r="E110" s="514"/>
      <c r="F110" s="514"/>
      <c r="G110" s="514"/>
      <c r="H110" s="514"/>
      <c r="I110" s="514"/>
    </row>
    <row r="111" spans="1:10" ht="19.5" x14ac:dyDescent="0.25">
      <c r="A111" s="519"/>
      <c r="B111" s="63"/>
      <c r="C111" s="47"/>
      <c r="D111" s="48"/>
      <c r="E111" s="48"/>
    </row>
    <row r="112" spans="1:10" x14ac:dyDescent="0.2">
      <c r="A112" s="519"/>
      <c r="B112" s="122"/>
      <c r="C112" s="619"/>
      <c r="D112" s="619"/>
      <c r="E112" s="619"/>
      <c r="F112" s="619"/>
      <c r="G112" s="619"/>
      <c r="H112" s="619"/>
      <c r="I112" s="333"/>
    </row>
    <row r="113" spans="1:10" ht="105" customHeight="1" x14ac:dyDescent="0.2">
      <c r="B113" s="124">
        <v>2023</v>
      </c>
      <c r="C113" s="474" t="s">
        <v>796</v>
      </c>
      <c r="D113" s="474"/>
      <c r="E113" s="474"/>
      <c r="F113" s="474"/>
      <c r="G113" s="474"/>
      <c r="H113" s="474"/>
      <c r="I113" s="474"/>
    </row>
    <row r="114" spans="1:10" ht="133.5" customHeight="1" x14ac:dyDescent="0.2">
      <c r="B114" s="124">
        <v>2024</v>
      </c>
      <c r="C114" s="474" t="s">
        <v>797</v>
      </c>
      <c r="D114" s="474"/>
      <c r="E114" s="474"/>
      <c r="F114" s="474"/>
      <c r="G114" s="474"/>
      <c r="H114" s="474"/>
      <c r="I114" s="474"/>
    </row>
    <row r="115" spans="1:10" ht="106.5" customHeight="1" x14ac:dyDescent="0.2">
      <c r="B115" s="124">
        <v>2025</v>
      </c>
      <c r="C115" s="474" t="s">
        <v>797</v>
      </c>
      <c r="D115" s="474"/>
      <c r="E115" s="474"/>
      <c r="F115" s="474"/>
      <c r="G115" s="474"/>
      <c r="H115" s="474"/>
      <c r="I115" s="474"/>
    </row>
    <row r="116" spans="1:10" ht="3.75" customHeight="1" x14ac:dyDescent="0.25">
      <c r="B116" s="63"/>
      <c r="C116" s="47"/>
      <c r="D116" s="48"/>
      <c r="E116" s="48"/>
    </row>
    <row r="117" spans="1:10" ht="15" customHeight="1" x14ac:dyDescent="0.25">
      <c r="B117" s="63"/>
      <c r="C117" s="47"/>
      <c r="D117" s="48"/>
      <c r="E117" s="48"/>
    </row>
    <row r="118" spans="1:10" s="186" customFormat="1" ht="18" x14ac:dyDescent="0.25">
      <c r="B118" s="479" t="s">
        <v>798</v>
      </c>
      <c r="C118" s="479"/>
      <c r="D118" s="479"/>
      <c r="E118" s="187"/>
      <c r="F118" s="187"/>
      <c r="G118" s="188"/>
      <c r="H118" s="188"/>
      <c r="I118" s="188"/>
      <c r="J118" s="188"/>
    </row>
    <row r="119" spans="1:10" ht="19.5" x14ac:dyDescent="0.25">
      <c r="A119" s="519"/>
      <c r="B119" s="63"/>
      <c r="C119" s="47"/>
      <c r="D119" s="48"/>
      <c r="E119" s="48"/>
    </row>
    <row r="120" spans="1:10" x14ac:dyDescent="0.2">
      <c r="A120" s="519"/>
      <c r="B120" s="514" t="s">
        <v>799</v>
      </c>
      <c r="C120" s="514"/>
      <c r="D120" s="514"/>
      <c r="E120" s="514"/>
      <c r="F120" s="514"/>
      <c r="G120" s="514"/>
      <c r="H120" s="514"/>
      <c r="I120" s="514"/>
    </row>
    <row r="121" spans="1:10" ht="19.5" x14ac:dyDescent="0.25">
      <c r="A121" s="519"/>
      <c r="B121" s="63"/>
      <c r="C121" s="47"/>
      <c r="D121" s="48"/>
      <c r="E121" s="48"/>
    </row>
    <row r="122" spans="1:10" x14ac:dyDescent="0.2">
      <c r="A122" s="519"/>
      <c r="B122" s="516" t="s">
        <v>1056</v>
      </c>
      <c r="C122" s="516"/>
      <c r="D122" s="516"/>
      <c r="E122" s="516"/>
      <c r="F122" s="516"/>
      <c r="G122" s="516"/>
      <c r="H122" s="516"/>
      <c r="I122" s="124"/>
    </row>
    <row r="123" spans="1:10" x14ac:dyDescent="0.2">
      <c r="A123" s="519"/>
      <c r="B123" s="473" t="s">
        <v>800</v>
      </c>
      <c r="C123" s="624" t="s">
        <v>645</v>
      </c>
      <c r="D123" s="624"/>
      <c r="E123" s="343">
        <v>7</v>
      </c>
      <c r="F123" s="343">
        <v>7</v>
      </c>
      <c r="G123" s="344">
        <v>1</v>
      </c>
      <c r="H123" s="344">
        <v>1</v>
      </c>
      <c r="I123" s="124"/>
    </row>
    <row r="124" spans="1:10" x14ac:dyDescent="0.2">
      <c r="A124" s="519"/>
      <c r="B124" s="473"/>
      <c r="C124" s="624" t="s">
        <v>621</v>
      </c>
      <c r="D124" s="624"/>
      <c r="E124" s="343">
        <v>124</v>
      </c>
      <c r="F124" s="343">
        <v>124</v>
      </c>
      <c r="G124" s="344">
        <v>1</v>
      </c>
      <c r="H124" s="344">
        <f t="shared" ref="H124:H129" si="0">F124/E124</f>
        <v>1</v>
      </c>
      <c r="I124" s="124"/>
    </row>
    <row r="125" spans="1:10" x14ac:dyDescent="0.2">
      <c r="A125" s="519"/>
      <c r="B125" s="473"/>
      <c r="C125" s="624" t="s">
        <v>647</v>
      </c>
      <c r="D125" s="624"/>
      <c r="E125" s="343">
        <v>224</v>
      </c>
      <c r="F125" s="343">
        <v>224</v>
      </c>
      <c r="G125" s="344">
        <v>1</v>
      </c>
      <c r="H125" s="344">
        <f t="shared" si="0"/>
        <v>1</v>
      </c>
      <c r="I125" s="124"/>
    </row>
    <row r="126" spans="1:10" x14ac:dyDescent="0.2">
      <c r="A126" s="519"/>
      <c r="B126" s="473"/>
      <c r="C126" s="624" t="s">
        <v>648</v>
      </c>
      <c r="D126" s="624"/>
      <c r="E126" s="343">
        <v>1434</v>
      </c>
      <c r="F126" s="343">
        <v>1434</v>
      </c>
      <c r="G126" s="344">
        <v>1</v>
      </c>
      <c r="H126" s="344">
        <v>1</v>
      </c>
      <c r="I126" s="124"/>
    </row>
    <row r="127" spans="1:10" x14ac:dyDescent="0.2">
      <c r="A127" s="519"/>
      <c r="B127" s="473"/>
      <c r="C127" s="624" t="s">
        <v>624</v>
      </c>
      <c r="D127" s="624"/>
      <c r="E127" s="345">
        <v>1923</v>
      </c>
      <c r="F127" s="345">
        <v>1923</v>
      </c>
      <c r="G127" s="344">
        <v>1</v>
      </c>
      <c r="H127" s="344">
        <f t="shared" si="0"/>
        <v>1</v>
      </c>
      <c r="I127" s="124"/>
    </row>
    <row r="128" spans="1:10" x14ac:dyDescent="0.2">
      <c r="A128" s="519"/>
      <c r="B128" s="473"/>
      <c r="C128" s="624" t="s">
        <v>649</v>
      </c>
      <c r="D128" s="624"/>
      <c r="E128" s="343">
        <v>165</v>
      </c>
      <c r="F128" s="343">
        <v>165</v>
      </c>
      <c r="G128" s="344">
        <v>1</v>
      </c>
      <c r="H128" s="344">
        <f t="shared" si="0"/>
        <v>1</v>
      </c>
      <c r="I128" s="124"/>
    </row>
    <row r="129" spans="1:10" x14ac:dyDescent="0.2">
      <c r="A129" s="519"/>
      <c r="B129" s="473"/>
      <c r="C129" s="624" t="s">
        <v>650</v>
      </c>
      <c r="D129" s="624"/>
      <c r="E129" s="343">
        <v>105</v>
      </c>
      <c r="F129" s="343">
        <v>105</v>
      </c>
      <c r="G129" s="344">
        <v>1</v>
      </c>
      <c r="H129" s="344">
        <f t="shared" si="0"/>
        <v>1</v>
      </c>
      <c r="I129" s="124"/>
    </row>
    <row r="130" spans="1:10" x14ac:dyDescent="0.2">
      <c r="A130" s="519"/>
      <c r="B130" s="473"/>
      <c r="C130" s="625" t="s">
        <v>164</v>
      </c>
      <c r="D130" s="625"/>
      <c r="E130" s="347">
        <f>SUM(E123:E129)</f>
        <v>3982</v>
      </c>
      <c r="F130" s="347">
        <f>SUM(F123:F129)</f>
        <v>3982</v>
      </c>
      <c r="G130" s="347"/>
      <c r="H130" s="348">
        <f>F130/E130</f>
        <v>1</v>
      </c>
      <c r="I130" s="124"/>
    </row>
    <row r="131" spans="1:10" x14ac:dyDescent="0.2">
      <c r="A131" s="519"/>
      <c r="B131" s="473"/>
      <c r="C131" s="626" t="s">
        <v>801</v>
      </c>
      <c r="D131" s="626"/>
      <c r="E131" s="341">
        <v>974</v>
      </c>
      <c r="F131" s="341">
        <v>974</v>
      </c>
      <c r="G131" s="341"/>
      <c r="H131" s="342">
        <f>F131/E131</f>
        <v>1</v>
      </c>
      <c r="I131" s="124"/>
    </row>
    <row r="132" spans="1:10" x14ac:dyDescent="0.2">
      <c r="A132" s="519"/>
      <c r="B132" s="614" t="s">
        <v>802</v>
      </c>
      <c r="C132" s="624" t="s">
        <v>645</v>
      </c>
      <c r="D132" s="624"/>
      <c r="E132" s="343">
        <v>3</v>
      </c>
      <c r="F132" s="343">
        <v>3</v>
      </c>
      <c r="G132" s="344">
        <v>1</v>
      </c>
      <c r="H132" s="344">
        <v>1</v>
      </c>
      <c r="I132" s="124"/>
    </row>
    <row r="133" spans="1:10" x14ac:dyDescent="0.2">
      <c r="A133" s="519"/>
      <c r="B133" s="614"/>
      <c r="C133" s="624" t="s">
        <v>621</v>
      </c>
      <c r="D133" s="624"/>
      <c r="E133" s="343">
        <v>71</v>
      </c>
      <c r="F133" s="343">
        <v>71</v>
      </c>
      <c r="G133" s="344">
        <v>1</v>
      </c>
      <c r="H133" s="344">
        <v>1</v>
      </c>
      <c r="I133" s="336"/>
    </row>
    <row r="134" spans="1:10" x14ac:dyDescent="0.2">
      <c r="A134" s="519"/>
      <c r="B134" s="614"/>
      <c r="C134" s="624" t="s">
        <v>647</v>
      </c>
      <c r="D134" s="624"/>
      <c r="E134" s="343">
        <v>61</v>
      </c>
      <c r="F134" s="343">
        <v>61</v>
      </c>
      <c r="G134" s="344">
        <v>1</v>
      </c>
      <c r="H134" s="344">
        <f t="shared" ref="H134:H137" si="1">F134/E134</f>
        <v>1</v>
      </c>
      <c r="I134" s="336"/>
    </row>
    <row r="135" spans="1:10" x14ac:dyDescent="0.2">
      <c r="A135" s="519"/>
      <c r="B135" s="614"/>
      <c r="C135" s="624" t="s">
        <v>648</v>
      </c>
      <c r="D135" s="624"/>
      <c r="E135" s="343">
        <v>801</v>
      </c>
      <c r="F135" s="343">
        <v>801</v>
      </c>
      <c r="G135" s="344">
        <v>1</v>
      </c>
      <c r="H135" s="344">
        <v>1</v>
      </c>
      <c r="I135" s="336"/>
    </row>
    <row r="136" spans="1:10" x14ac:dyDescent="0.2">
      <c r="A136" s="519"/>
      <c r="B136" s="614"/>
      <c r="C136" s="624" t="s">
        <v>624</v>
      </c>
      <c r="D136" s="624"/>
      <c r="E136" s="345">
        <v>1081</v>
      </c>
      <c r="F136" s="343">
        <v>1081</v>
      </c>
      <c r="G136" s="344">
        <v>1</v>
      </c>
      <c r="H136" s="344">
        <f t="shared" si="1"/>
        <v>1</v>
      </c>
      <c r="I136" s="336"/>
    </row>
    <row r="137" spans="1:10" x14ac:dyDescent="0.2">
      <c r="A137" s="519"/>
      <c r="B137" s="614"/>
      <c r="C137" s="624" t="s">
        <v>649</v>
      </c>
      <c r="D137" s="624"/>
      <c r="E137" s="343">
        <v>119</v>
      </c>
      <c r="F137" s="343">
        <v>119</v>
      </c>
      <c r="G137" s="344">
        <v>1</v>
      </c>
      <c r="H137" s="344">
        <f t="shared" si="1"/>
        <v>1</v>
      </c>
      <c r="I137" s="336"/>
    </row>
    <row r="138" spans="1:10" x14ac:dyDescent="0.2">
      <c r="A138" s="519"/>
      <c r="B138" s="614"/>
      <c r="C138" s="624" t="s">
        <v>650</v>
      </c>
      <c r="D138" s="624"/>
      <c r="E138" s="343">
        <v>0</v>
      </c>
      <c r="F138" s="343">
        <v>0</v>
      </c>
      <c r="G138" s="344">
        <v>1</v>
      </c>
      <c r="H138" s="346" t="s">
        <v>36</v>
      </c>
      <c r="I138" s="336"/>
    </row>
    <row r="139" spans="1:10" x14ac:dyDescent="0.2">
      <c r="A139" s="519"/>
      <c r="B139" s="614"/>
      <c r="C139" s="625" t="s">
        <v>164</v>
      </c>
      <c r="D139" s="625"/>
      <c r="E139" s="347">
        <f>SUM(E132:E138)</f>
        <v>2136</v>
      </c>
      <c r="F139" s="347">
        <f>SUM(F132:F138)</f>
        <v>2136</v>
      </c>
      <c r="G139" s="348">
        <v>1</v>
      </c>
      <c r="H139" s="348">
        <f>AVERAGE(H132:H137,H123:H129)</f>
        <v>1</v>
      </c>
      <c r="I139" s="336"/>
    </row>
    <row r="140" spans="1:10" x14ac:dyDescent="0.2">
      <c r="B140" s="614"/>
      <c r="C140" s="626" t="s">
        <v>801</v>
      </c>
      <c r="D140" s="626"/>
      <c r="E140" s="341">
        <v>270</v>
      </c>
      <c r="F140" s="341">
        <v>270</v>
      </c>
      <c r="G140" s="341"/>
      <c r="H140" s="342">
        <f>F140/E140</f>
        <v>1</v>
      </c>
      <c r="I140" s="336"/>
    </row>
    <row r="141" spans="1:10" x14ac:dyDescent="0.2">
      <c r="B141" s="124"/>
      <c r="C141" s="153"/>
      <c r="D141" s="153"/>
      <c r="E141" s="153"/>
      <c r="F141" s="153"/>
      <c r="G141" s="153"/>
      <c r="H141" s="153"/>
      <c r="I141" s="336"/>
    </row>
    <row r="142" spans="1:10" ht="15" customHeight="1" x14ac:dyDescent="0.25">
      <c r="B142" s="63"/>
      <c r="C142" s="47"/>
      <c r="D142" s="48"/>
      <c r="E142" s="48"/>
    </row>
    <row r="143" spans="1:10" s="186" customFormat="1" ht="18" x14ac:dyDescent="0.25">
      <c r="B143" s="479" t="s">
        <v>803</v>
      </c>
      <c r="C143" s="479"/>
      <c r="D143" s="479"/>
      <c r="E143" s="187"/>
      <c r="F143" s="187"/>
      <c r="G143" s="188"/>
      <c r="H143" s="188"/>
      <c r="I143" s="188"/>
      <c r="J143" s="188"/>
    </row>
    <row r="144" spans="1:10" ht="19.5" x14ac:dyDescent="0.25">
      <c r="A144" s="519"/>
      <c r="B144" s="63"/>
      <c r="C144" s="47"/>
      <c r="D144" s="48"/>
      <c r="E144" s="48"/>
    </row>
    <row r="145" spans="1:10" x14ac:dyDescent="0.2">
      <c r="A145" s="519"/>
      <c r="B145" s="514" t="s">
        <v>804</v>
      </c>
      <c r="C145" s="514"/>
      <c r="D145" s="514"/>
      <c r="E145" s="514"/>
      <c r="F145" s="514"/>
      <c r="G145" s="514"/>
      <c r="H145" s="514"/>
      <c r="I145" s="514"/>
    </row>
    <row r="146" spans="1:10" ht="19.5" x14ac:dyDescent="0.25">
      <c r="A146" s="519"/>
      <c r="B146" s="63"/>
      <c r="C146" s="47"/>
      <c r="D146" s="48"/>
      <c r="E146" s="48"/>
    </row>
    <row r="147" spans="1:10" x14ac:dyDescent="0.2">
      <c r="A147" s="519"/>
      <c r="B147" s="123"/>
      <c r="C147" s="622"/>
      <c r="D147" s="622"/>
      <c r="E147" s="622"/>
      <c r="F147" s="622"/>
      <c r="G147" s="622"/>
      <c r="H147" s="622"/>
      <c r="I147" s="335"/>
    </row>
    <row r="148" spans="1:10" ht="21.75" customHeight="1" x14ac:dyDescent="0.2">
      <c r="A148" s="519"/>
      <c r="B148" s="124">
        <v>2022</v>
      </c>
      <c r="C148" s="474" t="s">
        <v>805</v>
      </c>
      <c r="D148" s="474"/>
      <c r="E148" s="474"/>
      <c r="F148" s="474"/>
      <c r="G148" s="474"/>
      <c r="H148" s="474"/>
      <c r="I148" s="474"/>
    </row>
    <row r="149" spans="1:10" ht="20.25" customHeight="1" x14ac:dyDescent="0.2">
      <c r="A149" s="519"/>
      <c r="B149" s="124">
        <v>2023</v>
      </c>
      <c r="C149" s="474" t="s">
        <v>806</v>
      </c>
      <c r="D149" s="474"/>
      <c r="E149" s="474"/>
      <c r="F149" s="474"/>
      <c r="G149" s="474"/>
      <c r="H149" s="474"/>
      <c r="I149" s="474"/>
    </row>
    <row r="150" spans="1:10" ht="24.75" customHeight="1" x14ac:dyDescent="0.2">
      <c r="B150" s="124">
        <v>2024</v>
      </c>
      <c r="C150" s="474" t="s">
        <v>807</v>
      </c>
      <c r="D150" s="474"/>
      <c r="E150" s="474"/>
      <c r="F150" s="474"/>
      <c r="G150" s="474"/>
      <c r="H150" s="474"/>
      <c r="I150" s="474"/>
    </row>
    <row r="151" spans="1:10" ht="14.1" customHeight="1" x14ac:dyDescent="0.2">
      <c r="B151" s="124">
        <v>2025</v>
      </c>
      <c r="C151" s="474" t="s">
        <v>1057</v>
      </c>
      <c r="D151" s="474"/>
      <c r="E151" s="474"/>
      <c r="F151" s="474"/>
      <c r="G151" s="474"/>
      <c r="H151" s="474"/>
      <c r="I151" s="474"/>
    </row>
    <row r="152" spans="1:10" ht="15" customHeight="1" x14ac:dyDescent="0.25">
      <c r="B152" s="63"/>
      <c r="C152" s="47"/>
      <c r="D152" s="48"/>
      <c r="E152" s="48"/>
    </row>
    <row r="153" spans="1:10" s="186" customFormat="1" ht="18" x14ac:dyDescent="0.25">
      <c r="B153" s="479" t="s">
        <v>808</v>
      </c>
      <c r="C153" s="479"/>
      <c r="D153" s="479"/>
      <c r="E153" s="187"/>
      <c r="F153" s="187"/>
      <c r="G153" s="188"/>
      <c r="H153" s="188"/>
      <c r="I153" s="188"/>
      <c r="J153" s="188"/>
    </row>
    <row r="154" spans="1:10" ht="19.5" x14ac:dyDescent="0.25">
      <c r="A154" s="519"/>
      <c r="B154" s="63"/>
      <c r="C154" s="47"/>
      <c r="D154" s="48"/>
      <c r="E154" s="48"/>
    </row>
    <row r="155" spans="1:10" x14ac:dyDescent="0.2">
      <c r="A155" s="519"/>
      <c r="B155" s="514" t="s">
        <v>809</v>
      </c>
      <c r="C155" s="514"/>
      <c r="D155" s="514"/>
      <c r="E155" s="514"/>
      <c r="F155" s="514"/>
      <c r="G155" s="514"/>
      <c r="H155" s="514"/>
      <c r="I155" s="514"/>
    </row>
    <row r="156" spans="1:10" ht="19.5" x14ac:dyDescent="0.25">
      <c r="A156" s="519"/>
      <c r="B156" s="63"/>
      <c r="C156" s="47"/>
      <c r="D156" s="48"/>
      <c r="E156" s="48"/>
    </row>
    <row r="157" spans="1:10" x14ac:dyDescent="0.2">
      <c r="A157" s="519"/>
      <c r="B157" s="123"/>
      <c r="C157" s="622"/>
      <c r="D157" s="622"/>
      <c r="E157" s="622"/>
      <c r="F157" s="622"/>
      <c r="G157" s="622"/>
      <c r="H157" s="622"/>
      <c r="I157" s="335"/>
    </row>
    <row r="158" spans="1:10" x14ac:dyDescent="0.2">
      <c r="A158" s="519"/>
      <c r="B158" s="124">
        <v>2022</v>
      </c>
      <c r="C158" s="474" t="s">
        <v>810</v>
      </c>
      <c r="D158" s="474"/>
      <c r="E158" s="474"/>
      <c r="F158" s="474"/>
      <c r="G158" s="474"/>
      <c r="H158" s="474"/>
      <c r="I158" s="474"/>
    </row>
    <row r="159" spans="1:10" x14ac:dyDescent="0.2">
      <c r="A159" s="519"/>
      <c r="B159" s="124">
        <v>2023</v>
      </c>
      <c r="C159" s="474" t="s">
        <v>811</v>
      </c>
      <c r="D159" s="474"/>
      <c r="E159" s="474"/>
      <c r="F159" s="474"/>
      <c r="G159" s="474"/>
      <c r="H159" s="474"/>
      <c r="I159" s="474"/>
    </row>
    <row r="160" spans="1:10" x14ac:dyDescent="0.2">
      <c r="A160" s="519"/>
      <c r="B160" s="124">
        <v>2024</v>
      </c>
      <c r="C160" s="474" t="s">
        <v>812</v>
      </c>
      <c r="D160" s="474"/>
      <c r="E160" s="474"/>
      <c r="F160" s="474"/>
      <c r="G160" s="474"/>
      <c r="H160" s="474"/>
      <c r="I160" s="474"/>
    </row>
    <row r="161" spans="1:10" ht="15" customHeight="1" x14ac:dyDescent="0.2">
      <c r="B161" s="124">
        <v>2025</v>
      </c>
      <c r="C161" s="474" t="s">
        <v>1058</v>
      </c>
      <c r="D161" s="474"/>
      <c r="E161" s="474"/>
      <c r="F161" s="474"/>
      <c r="G161" s="474"/>
      <c r="H161" s="474"/>
      <c r="I161" s="474"/>
    </row>
    <row r="162" spans="1:10" ht="15" customHeight="1" x14ac:dyDescent="0.25">
      <c r="B162" s="63"/>
      <c r="C162" s="47"/>
      <c r="D162" s="48"/>
      <c r="E162" s="48"/>
    </row>
    <row r="163" spans="1:10" s="186" customFormat="1" ht="18" x14ac:dyDescent="0.25">
      <c r="B163" s="479" t="s">
        <v>813</v>
      </c>
      <c r="C163" s="479"/>
      <c r="D163" s="479"/>
      <c r="E163" s="187"/>
      <c r="F163" s="187"/>
      <c r="G163" s="188"/>
      <c r="H163" s="188"/>
      <c r="I163" s="188"/>
      <c r="J163" s="188"/>
    </row>
    <row r="164" spans="1:10" ht="15" customHeight="1" x14ac:dyDescent="0.25">
      <c r="A164" s="519"/>
      <c r="B164" s="63"/>
      <c r="C164" s="47"/>
      <c r="D164" s="48"/>
      <c r="E164" s="48"/>
    </row>
    <row r="165" spans="1:10" ht="15" customHeight="1" x14ac:dyDescent="0.2">
      <c r="A165" s="519"/>
      <c r="B165" s="514" t="s">
        <v>814</v>
      </c>
      <c r="C165" s="514"/>
      <c r="D165" s="514"/>
      <c r="E165" s="514"/>
      <c r="F165" s="514"/>
      <c r="G165" s="514"/>
      <c r="H165" s="514"/>
      <c r="I165" s="514"/>
    </row>
    <row r="166" spans="1:10" ht="15" customHeight="1" x14ac:dyDescent="0.2">
      <c r="A166" s="519"/>
      <c r="B166" s="120"/>
      <c r="C166" s="47"/>
      <c r="D166" s="48"/>
      <c r="E166" s="48"/>
    </row>
    <row r="167" spans="1:10" ht="15" customHeight="1" x14ac:dyDescent="0.2">
      <c r="A167" s="519"/>
      <c r="B167" s="123"/>
      <c r="C167" s="622"/>
      <c r="D167" s="622"/>
      <c r="E167" s="622"/>
      <c r="F167" s="622"/>
      <c r="G167" s="622"/>
      <c r="H167" s="622"/>
      <c r="I167" s="335"/>
    </row>
    <row r="168" spans="1:10" ht="135.75" customHeight="1" x14ac:dyDescent="0.2">
      <c r="A168" s="519"/>
      <c r="B168" s="124">
        <v>2024</v>
      </c>
      <c r="C168" s="474" t="s">
        <v>815</v>
      </c>
      <c r="D168" s="474"/>
      <c r="E168" s="474"/>
      <c r="F168" s="474"/>
      <c r="G168" s="474"/>
      <c r="H168" s="474"/>
      <c r="I168" s="474"/>
    </row>
    <row r="169" spans="1:10" ht="129.75" customHeight="1" x14ac:dyDescent="0.2">
      <c r="A169" s="519"/>
      <c r="B169" s="124">
        <v>2025</v>
      </c>
      <c r="C169" s="474" t="s">
        <v>1059</v>
      </c>
      <c r="D169" s="474"/>
      <c r="E169" s="474"/>
      <c r="F169" s="474"/>
      <c r="G169" s="474"/>
      <c r="H169" s="474"/>
      <c r="I169" s="474"/>
    </row>
    <row r="170" spans="1:10" ht="15" customHeight="1" x14ac:dyDescent="0.2">
      <c r="A170" s="519"/>
      <c r="B170" s="349" t="s">
        <v>816</v>
      </c>
      <c r="C170" s="47"/>
      <c r="D170" s="48"/>
      <c r="E170" s="48"/>
    </row>
    <row r="171" spans="1:10" ht="15" customHeight="1" x14ac:dyDescent="0.25">
      <c r="B171" s="63"/>
      <c r="C171" s="47"/>
      <c r="D171" s="48"/>
      <c r="E171" s="48"/>
    </row>
    <row r="172" spans="1:10" s="186" customFormat="1" ht="18" x14ac:dyDescent="0.25">
      <c r="B172" s="479" t="s">
        <v>817</v>
      </c>
      <c r="C172" s="479"/>
      <c r="D172" s="479"/>
      <c r="E172" s="187"/>
      <c r="F172" s="187"/>
      <c r="G172" s="188"/>
      <c r="H172" s="188"/>
      <c r="I172" s="188"/>
      <c r="J172" s="188"/>
    </row>
    <row r="173" spans="1:10" ht="15" customHeight="1" x14ac:dyDescent="0.25">
      <c r="A173" s="519"/>
      <c r="B173" s="63"/>
      <c r="C173" s="47"/>
      <c r="D173" s="48"/>
      <c r="E173" s="48"/>
    </row>
    <row r="174" spans="1:10" ht="15" customHeight="1" x14ac:dyDescent="0.2">
      <c r="A174" s="519"/>
      <c r="B174" s="514" t="s">
        <v>818</v>
      </c>
      <c r="C174" s="514"/>
      <c r="D174" s="514"/>
      <c r="E174" s="514"/>
      <c r="F174" s="514"/>
      <c r="G174" s="514"/>
      <c r="H174" s="514"/>
      <c r="I174" s="514"/>
    </row>
    <row r="175" spans="1:10" ht="15" customHeight="1" x14ac:dyDescent="0.2">
      <c r="A175" s="519"/>
      <c r="B175" s="120"/>
      <c r="C175" s="47"/>
      <c r="D175" s="48"/>
      <c r="E175" s="48"/>
    </row>
    <row r="176" spans="1:10" ht="15" customHeight="1" x14ac:dyDescent="0.2">
      <c r="A176" s="519"/>
      <c r="B176" s="123"/>
      <c r="C176" s="622"/>
      <c r="D176" s="622"/>
      <c r="E176" s="622"/>
      <c r="F176" s="622"/>
      <c r="G176" s="622"/>
      <c r="H176" s="622"/>
      <c r="I176" s="335"/>
    </row>
    <row r="177" spans="1:13" ht="90.95" customHeight="1" x14ac:dyDescent="0.2">
      <c r="A177" s="519"/>
      <c r="B177" s="124">
        <v>2024</v>
      </c>
      <c r="C177" s="474" t="s">
        <v>819</v>
      </c>
      <c r="D177" s="474"/>
      <c r="E177" s="474"/>
      <c r="F177" s="474"/>
      <c r="G177" s="474"/>
      <c r="H177" s="474"/>
      <c r="I177" s="474"/>
    </row>
    <row r="178" spans="1:13" ht="90.95" customHeight="1" x14ac:dyDescent="0.2">
      <c r="A178" s="519"/>
      <c r="B178" s="124">
        <v>2025</v>
      </c>
      <c r="C178" s="474" t="s">
        <v>819</v>
      </c>
      <c r="D178" s="474"/>
      <c r="E178" s="474"/>
      <c r="F178" s="474"/>
      <c r="G178" s="474"/>
      <c r="H178" s="474"/>
      <c r="I178" s="474"/>
    </row>
    <row r="179" spans="1:13" x14ac:dyDescent="0.2">
      <c r="A179" s="519"/>
      <c r="B179" s="349" t="s">
        <v>816</v>
      </c>
      <c r="C179" s="350"/>
      <c r="D179" s="350"/>
      <c r="E179" s="350"/>
      <c r="F179" s="351"/>
      <c r="G179" s="351"/>
      <c r="H179" s="337"/>
    </row>
    <row r="180" spans="1:13" ht="15" customHeight="1" x14ac:dyDescent="0.25">
      <c r="B180" s="63"/>
      <c r="C180" s="47"/>
      <c r="D180" s="48"/>
      <c r="E180" s="48"/>
    </row>
    <row r="181" spans="1:13" s="186" customFormat="1" ht="18" x14ac:dyDescent="0.25">
      <c r="B181" s="479" t="s">
        <v>820</v>
      </c>
      <c r="C181" s="479"/>
      <c r="D181" s="479"/>
      <c r="E181" s="187"/>
      <c r="F181" s="187"/>
      <c r="G181" s="188"/>
      <c r="H181" s="188"/>
      <c r="I181" s="188"/>
      <c r="J181" s="188"/>
    </row>
    <row r="182" spans="1:13" ht="15" customHeight="1" x14ac:dyDescent="0.25">
      <c r="A182" s="615"/>
      <c r="B182" s="63"/>
      <c r="C182" s="47"/>
      <c r="D182" s="48"/>
      <c r="E182" s="48"/>
    </row>
    <row r="183" spans="1:13" ht="15" customHeight="1" x14ac:dyDescent="0.2">
      <c r="A183" s="615"/>
      <c r="B183" s="514" t="s">
        <v>821</v>
      </c>
      <c r="C183" s="514"/>
      <c r="D183" s="514"/>
      <c r="E183" s="514"/>
      <c r="F183" s="514"/>
      <c r="G183" s="514"/>
      <c r="H183" s="514"/>
      <c r="I183" s="514"/>
    </row>
    <row r="184" spans="1:13" ht="15" customHeight="1" x14ac:dyDescent="0.2">
      <c r="A184" s="615"/>
      <c r="B184" s="120"/>
      <c r="C184" s="47"/>
      <c r="D184" s="48"/>
      <c r="E184" s="48"/>
    </row>
    <row r="185" spans="1:13" ht="15" customHeight="1" x14ac:dyDescent="0.2">
      <c r="A185" s="615"/>
      <c r="B185" s="123"/>
      <c r="C185" s="622"/>
      <c r="D185" s="622"/>
      <c r="E185" s="622"/>
      <c r="F185" s="622"/>
      <c r="G185" s="622"/>
      <c r="H185" s="622"/>
      <c r="I185" s="335"/>
    </row>
    <row r="186" spans="1:13" ht="110.1" customHeight="1" x14ac:dyDescent="0.2">
      <c r="A186" s="615"/>
      <c r="B186" s="124">
        <v>2024</v>
      </c>
      <c r="C186" s="474" t="s">
        <v>822</v>
      </c>
      <c r="D186" s="474"/>
      <c r="E186" s="474"/>
      <c r="F186" s="474"/>
      <c r="G186" s="474"/>
      <c r="H186" s="474"/>
      <c r="I186" s="474"/>
    </row>
    <row r="187" spans="1:13" ht="99" customHeight="1" x14ac:dyDescent="0.2">
      <c r="A187" s="615"/>
      <c r="B187" s="124">
        <v>2025</v>
      </c>
      <c r="C187" s="474" t="s">
        <v>822</v>
      </c>
      <c r="D187" s="474"/>
      <c r="E187" s="474"/>
      <c r="F187" s="474"/>
      <c r="G187" s="474"/>
      <c r="H187" s="474"/>
      <c r="I187" s="474"/>
    </row>
    <row r="188" spans="1:13" ht="15" customHeight="1" x14ac:dyDescent="0.2">
      <c r="A188" s="615"/>
      <c r="B188" s="349" t="s">
        <v>816</v>
      </c>
      <c r="C188" s="47"/>
      <c r="D188" s="48"/>
      <c r="E188" s="48"/>
    </row>
    <row r="189" spans="1:13" ht="15" customHeight="1" x14ac:dyDescent="0.25">
      <c r="B189" s="63"/>
      <c r="C189" s="47"/>
      <c r="D189" s="48"/>
      <c r="E189" s="48"/>
    </row>
    <row r="190" spans="1:13" s="186" customFormat="1" ht="18" x14ac:dyDescent="0.25">
      <c r="B190" s="479" t="s">
        <v>499</v>
      </c>
      <c r="C190" s="479"/>
      <c r="D190" s="479"/>
      <c r="E190" s="187"/>
      <c r="F190" s="187"/>
      <c r="G190" s="188"/>
      <c r="H190" s="188"/>
      <c r="I190" s="188"/>
      <c r="J190" s="188"/>
    </row>
    <row r="191" spans="1:13" ht="15" customHeight="1" x14ac:dyDescent="0.25">
      <c r="A191" s="615"/>
      <c r="B191" s="63"/>
      <c r="C191" s="47"/>
      <c r="D191" s="48"/>
      <c r="E191" s="48"/>
      <c r="K191" s="208" t="s">
        <v>823</v>
      </c>
      <c r="L191" s="208">
        <v>0</v>
      </c>
      <c r="M191" s="208"/>
    </row>
    <row r="192" spans="1:13" ht="15" customHeight="1" x14ac:dyDescent="0.2">
      <c r="A192" s="615"/>
      <c r="B192" s="514" t="s">
        <v>824</v>
      </c>
      <c r="C192" s="514"/>
      <c r="D192" s="514"/>
      <c r="E192" s="514"/>
      <c r="F192" s="514"/>
      <c r="G192" s="514"/>
      <c r="H192" s="514"/>
      <c r="I192" s="514"/>
      <c r="K192" s="208" t="s">
        <v>823</v>
      </c>
      <c r="L192" s="208">
        <v>0</v>
      </c>
      <c r="M192" s="446"/>
    </row>
    <row r="193" spans="1:13" ht="15" customHeight="1" x14ac:dyDescent="0.2">
      <c r="A193" s="615"/>
      <c r="B193" s="120"/>
      <c r="C193" s="47"/>
      <c r="D193" s="48"/>
      <c r="E193" s="48"/>
      <c r="K193" s="208" t="s">
        <v>825</v>
      </c>
      <c r="L193" s="208">
        <v>0</v>
      </c>
      <c r="M193" s="446"/>
    </row>
    <row r="194" spans="1:13" ht="42.75" customHeight="1" x14ac:dyDescent="0.2">
      <c r="A194" s="615"/>
      <c r="B194" s="123"/>
      <c r="C194" s="611" t="s">
        <v>826</v>
      </c>
      <c r="D194" s="611"/>
      <c r="E194" s="611" t="s">
        <v>827</v>
      </c>
      <c r="F194" s="611"/>
      <c r="G194" s="611" t="s">
        <v>828</v>
      </c>
      <c r="H194" s="611"/>
      <c r="I194" s="611" t="s">
        <v>829</v>
      </c>
      <c r="J194" s="611"/>
      <c r="K194" s="208" t="s">
        <v>631</v>
      </c>
      <c r="L194" s="208">
        <v>2</v>
      </c>
      <c r="M194" s="446"/>
    </row>
    <row r="195" spans="1:13" x14ac:dyDescent="0.2">
      <c r="A195" s="615"/>
      <c r="B195" s="124">
        <v>2022</v>
      </c>
      <c r="C195" s="542">
        <v>130</v>
      </c>
      <c r="D195" s="542"/>
      <c r="E195" s="542">
        <v>14</v>
      </c>
      <c r="F195" s="542"/>
      <c r="G195" s="542">
        <v>61</v>
      </c>
      <c r="H195" s="542"/>
      <c r="I195" s="542">
        <v>54</v>
      </c>
      <c r="J195" s="542"/>
      <c r="K195" s="208" t="s">
        <v>830</v>
      </c>
      <c r="L195" s="208">
        <v>0</v>
      </c>
      <c r="M195" s="446"/>
    </row>
    <row r="196" spans="1:13" x14ac:dyDescent="0.2">
      <c r="A196" s="615"/>
      <c r="B196" s="124">
        <v>2023</v>
      </c>
      <c r="C196" s="542">
        <v>224</v>
      </c>
      <c r="D196" s="542"/>
      <c r="E196" s="542">
        <v>0</v>
      </c>
      <c r="F196" s="542"/>
      <c r="G196" s="542">
        <v>69</v>
      </c>
      <c r="H196" s="542"/>
      <c r="I196" s="542">
        <v>94</v>
      </c>
      <c r="J196" s="542"/>
      <c r="K196" s="208" t="s">
        <v>831</v>
      </c>
      <c r="L196" s="208">
        <v>0</v>
      </c>
      <c r="M196" s="446"/>
    </row>
    <row r="197" spans="1:13" x14ac:dyDescent="0.2">
      <c r="A197" s="615"/>
      <c r="B197" s="124">
        <v>2024</v>
      </c>
      <c r="C197" s="542">
        <v>237</v>
      </c>
      <c r="D197" s="542"/>
      <c r="E197" s="542">
        <v>38</v>
      </c>
      <c r="F197" s="542"/>
      <c r="G197" s="542">
        <v>80</v>
      </c>
      <c r="H197" s="542"/>
      <c r="I197" s="542">
        <v>119</v>
      </c>
      <c r="J197" s="542"/>
      <c r="K197" s="208" t="s">
        <v>1060</v>
      </c>
      <c r="L197" s="208">
        <v>0</v>
      </c>
      <c r="M197" s="446"/>
    </row>
    <row r="198" spans="1:13" ht="15" customHeight="1" x14ac:dyDescent="0.2">
      <c r="A198" s="615"/>
      <c r="B198" s="124">
        <v>2025</v>
      </c>
      <c r="C198" s="542">
        <v>183</v>
      </c>
      <c r="D198" s="542"/>
      <c r="E198" s="542">
        <v>27</v>
      </c>
      <c r="F198" s="542"/>
      <c r="G198" s="542">
        <v>66</v>
      </c>
      <c r="H198" s="542"/>
      <c r="I198" s="542">
        <v>90</v>
      </c>
      <c r="J198" s="542"/>
      <c r="K198" s="208" t="s">
        <v>832</v>
      </c>
      <c r="L198" s="208">
        <v>1</v>
      </c>
      <c r="M198" s="446"/>
    </row>
    <row r="199" spans="1:13" ht="15" customHeight="1" x14ac:dyDescent="0.2">
      <c r="A199" s="615"/>
      <c r="B199" s="349"/>
      <c r="C199" s="47"/>
      <c r="D199" s="48"/>
      <c r="E199" s="48"/>
      <c r="K199" s="208" t="s">
        <v>1061</v>
      </c>
      <c r="L199" s="208">
        <v>0</v>
      </c>
      <c r="M199" s="446"/>
    </row>
    <row r="200" spans="1:13" x14ac:dyDescent="0.2">
      <c r="A200" s="615"/>
      <c r="B200" s="124"/>
      <c r="C200" s="616"/>
      <c r="D200" s="616"/>
      <c r="E200" s="616"/>
      <c r="F200" s="617"/>
      <c r="G200" s="617"/>
      <c r="H200" s="337"/>
      <c r="K200" s="208" t="s">
        <v>1062</v>
      </c>
      <c r="L200" s="208">
        <v>174</v>
      </c>
      <c r="M200" s="446"/>
    </row>
    <row r="201" spans="1:13" ht="15" customHeight="1" x14ac:dyDescent="0.25">
      <c r="B201" s="63"/>
      <c r="C201" s="47"/>
      <c r="D201" s="48"/>
      <c r="E201" s="48"/>
      <c r="K201" s="208" t="s">
        <v>833</v>
      </c>
      <c r="L201" s="208">
        <v>6</v>
      </c>
      <c r="M201" s="208"/>
    </row>
    <row r="202" spans="1:13" s="186" customFormat="1" ht="18" x14ac:dyDescent="0.25">
      <c r="B202" s="479" t="s">
        <v>834</v>
      </c>
      <c r="C202" s="479"/>
      <c r="D202" s="479"/>
      <c r="E202" s="187"/>
      <c r="F202" s="187"/>
      <c r="G202" s="188"/>
      <c r="H202" s="188"/>
      <c r="I202" s="188"/>
      <c r="J202" s="188"/>
    </row>
    <row r="203" spans="1:13" ht="15" customHeight="1" x14ac:dyDescent="0.25">
      <c r="B203" s="63"/>
      <c r="C203" s="47"/>
      <c r="D203" s="48"/>
      <c r="E203" s="48"/>
      <c r="K203" s="208"/>
      <c r="L203" s="208"/>
      <c r="M203" s="208"/>
    </row>
    <row r="204" spans="1:13" ht="15" customHeight="1" x14ac:dyDescent="0.2">
      <c r="B204" s="514" t="s">
        <v>835</v>
      </c>
      <c r="C204" s="514"/>
      <c r="D204" s="514"/>
      <c r="E204" s="514"/>
      <c r="F204" s="514"/>
      <c r="G204" s="514"/>
      <c r="H204" s="514"/>
      <c r="I204" s="514"/>
      <c r="K204" s="208"/>
      <c r="L204" s="208"/>
      <c r="M204" s="208"/>
    </row>
    <row r="205" spans="1:13" ht="15" customHeight="1" x14ac:dyDescent="0.2">
      <c r="B205" s="514" t="s">
        <v>836</v>
      </c>
      <c r="C205" s="514"/>
      <c r="D205" s="514"/>
      <c r="E205" s="514"/>
      <c r="F205" s="514"/>
      <c r="G205" s="514"/>
      <c r="H205" s="514"/>
      <c r="I205" s="514"/>
      <c r="K205" s="208"/>
      <c r="L205" s="208"/>
      <c r="M205" s="208"/>
    </row>
    <row r="206" spans="1:13" ht="15" customHeight="1" x14ac:dyDescent="0.2">
      <c r="B206" s="120"/>
      <c r="C206" s="47"/>
      <c r="D206" s="48"/>
      <c r="E206" s="48"/>
      <c r="K206" s="208"/>
      <c r="L206" s="208"/>
      <c r="M206" s="208"/>
    </row>
    <row r="207" spans="1:13" x14ac:dyDescent="0.2">
      <c r="B207" s="123"/>
      <c r="C207" s="611"/>
      <c r="D207" s="611"/>
      <c r="E207" s="611"/>
      <c r="F207" s="611"/>
      <c r="G207" s="611"/>
      <c r="H207" s="611"/>
      <c r="I207" s="611"/>
      <c r="J207" s="611"/>
      <c r="K207" s="208"/>
      <c r="L207" s="208"/>
      <c r="M207" s="208"/>
    </row>
    <row r="208" spans="1:13" ht="14.25" customHeight="1" x14ac:dyDescent="0.2">
      <c r="B208" s="124">
        <v>2023</v>
      </c>
      <c r="C208" s="474" t="s">
        <v>837</v>
      </c>
      <c r="D208" s="474"/>
      <c r="E208" s="474"/>
      <c r="F208" s="474"/>
      <c r="G208" s="474"/>
      <c r="H208" s="474"/>
      <c r="I208" s="474"/>
      <c r="J208" s="474"/>
      <c r="K208" s="208"/>
      <c r="L208" s="208"/>
      <c r="M208" s="208"/>
    </row>
    <row r="209" spans="1:13" ht="15" customHeight="1" x14ac:dyDescent="0.2">
      <c r="B209" s="124">
        <v>2024</v>
      </c>
      <c r="C209" s="474" t="s">
        <v>838</v>
      </c>
      <c r="D209" s="474"/>
      <c r="E209" s="474"/>
      <c r="F209" s="474"/>
      <c r="G209" s="474"/>
      <c r="H209" s="474"/>
      <c r="I209" s="474"/>
      <c r="J209" s="474"/>
      <c r="K209" s="208"/>
      <c r="L209" s="208"/>
      <c r="M209" s="208"/>
    </row>
    <row r="210" spans="1:13" x14ac:dyDescent="0.2">
      <c r="B210" s="124">
        <v>2025</v>
      </c>
      <c r="C210" s="474" t="s">
        <v>1063</v>
      </c>
      <c r="D210" s="474"/>
      <c r="E210" s="474"/>
      <c r="F210" s="474"/>
      <c r="G210" s="474"/>
      <c r="H210" s="474"/>
      <c r="I210" s="474"/>
      <c r="J210" s="474"/>
      <c r="K210" s="208"/>
      <c r="L210" s="208"/>
      <c r="M210" s="208"/>
    </row>
    <row r="211" spans="1:13" x14ac:dyDescent="0.2">
      <c r="B211" s="124"/>
      <c r="C211" s="149"/>
      <c r="D211" s="149"/>
      <c r="E211" s="149"/>
      <c r="F211" s="149"/>
      <c r="G211" s="149"/>
      <c r="H211" s="149"/>
      <c r="I211" s="149"/>
      <c r="J211" s="149"/>
      <c r="K211" s="208"/>
      <c r="L211" s="208"/>
      <c r="M211" s="208"/>
    </row>
    <row r="212" spans="1:13" s="186" customFormat="1" ht="18" x14ac:dyDescent="0.25">
      <c r="B212" s="479" t="s">
        <v>839</v>
      </c>
      <c r="C212" s="479"/>
      <c r="D212" s="479"/>
      <c r="E212" s="187"/>
      <c r="F212" s="187"/>
      <c r="G212" s="188"/>
      <c r="H212" s="188"/>
      <c r="I212" s="188"/>
      <c r="J212" s="188"/>
    </row>
    <row r="213" spans="1:13" ht="15" customHeight="1" x14ac:dyDescent="0.25">
      <c r="B213" s="63"/>
      <c r="C213" s="47"/>
      <c r="D213" s="48"/>
      <c r="E213" s="48"/>
      <c r="K213" s="208"/>
      <c r="L213" s="208"/>
      <c r="M213" s="208"/>
    </row>
    <row r="214" spans="1:13" ht="15" customHeight="1" x14ac:dyDescent="0.2">
      <c r="B214" s="514" t="s">
        <v>840</v>
      </c>
      <c r="C214" s="514"/>
      <c r="D214" s="514"/>
      <c r="E214" s="514"/>
      <c r="F214" s="514"/>
      <c r="G214" s="514"/>
      <c r="H214" s="514"/>
      <c r="I214" s="514"/>
      <c r="K214" s="208"/>
      <c r="L214" s="208"/>
      <c r="M214" s="208"/>
    </row>
    <row r="215" spans="1:13" ht="15" customHeight="1" x14ac:dyDescent="0.2">
      <c r="B215" s="514" t="s">
        <v>841</v>
      </c>
      <c r="C215" s="514"/>
      <c r="D215" s="514"/>
      <c r="E215" s="514"/>
      <c r="F215" s="514"/>
      <c r="G215" s="514"/>
      <c r="H215" s="514"/>
      <c r="I215" s="514"/>
      <c r="K215" s="208"/>
      <c r="L215" s="208"/>
      <c r="M215" s="208"/>
    </row>
    <row r="216" spans="1:13" ht="15" customHeight="1" x14ac:dyDescent="0.2">
      <c r="B216" s="123"/>
      <c r="C216" s="190"/>
      <c r="D216" s="190"/>
      <c r="E216" s="190"/>
      <c r="F216" s="190"/>
      <c r="G216" s="190"/>
      <c r="H216" s="190"/>
      <c r="I216" s="190"/>
      <c r="J216" s="190"/>
      <c r="K216" s="208"/>
      <c r="L216" s="208"/>
      <c r="M216" s="208"/>
    </row>
    <row r="217" spans="1:13" ht="375" customHeight="1" x14ac:dyDescent="0.2">
      <c r="B217" s="124">
        <v>2024</v>
      </c>
      <c r="C217" s="474" t="s">
        <v>842</v>
      </c>
      <c r="D217" s="474"/>
      <c r="E217" s="474"/>
      <c r="F217" s="474"/>
      <c r="G217" s="474"/>
      <c r="H217" s="474"/>
      <c r="I217" s="474"/>
      <c r="J217" s="474"/>
      <c r="K217" s="208"/>
      <c r="L217" s="208"/>
      <c r="M217" s="208"/>
    </row>
    <row r="218" spans="1:13" ht="353.25" customHeight="1" x14ac:dyDescent="0.2">
      <c r="B218" s="124">
        <v>2025</v>
      </c>
      <c r="C218" s="474" t="s">
        <v>842</v>
      </c>
      <c r="D218" s="474"/>
      <c r="E218" s="474"/>
      <c r="F218" s="474"/>
      <c r="G218" s="474"/>
      <c r="H218" s="474"/>
      <c r="I218" s="474"/>
      <c r="J218" s="474"/>
      <c r="K218" s="208"/>
      <c r="L218" s="208"/>
      <c r="M218" s="208"/>
    </row>
    <row r="219" spans="1:13" hidden="1" x14ac:dyDescent="0.2">
      <c r="B219" s="124"/>
      <c r="C219" s="149"/>
      <c r="D219" s="149"/>
      <c r="E219" s="149"/>
      <c r="F219" s="149"/>
      <c r="G219" s="149"/>
      <c r="H219" s="149"/>
      <c r="I219" s="149"/>
      <c r="J219" s="149"/>
      <c r="K219" s="208"/>
      <c r="L219" s="208"/>
      <c r="M219" s="208"/>
    </row>
    <row r="220" spans="1:13" s="186" customFormat="1" ht="18" hidden="1" x14ac:dyDescent="0.25">
      <c r="B220" s="479" t="s">
        <v>843</v>
      </c>
      <c r="C220" s="479"/>
      <c r="D220" s="479"/>
      <c r="E220" s="187"/>
      <c r="F220" s="187"/>
      <c r="G220" s="188"/>
      <c r="H220" s="188"/>
      <c r="I220" s="188"/>
      <c r="J220" s="188"/>
    </row>
    <row r="221" spans="1:13" ht="15" hidden="1" customHeight="1" x14ac:dyDescent="0.25">
      <c r="B221" s="63"/>
      <c r="C221" s="47"/>
      <c r="D221" s="48"/>
      <c r="E221" s="48"/>
      <c r="K221" s="208"/>
      <c r="L221" s="208"/>
      <c r="M221" s="208"/>
    </row>
    <row r="222" spans="1:13" ht="15" hidden="1" customHeight="1" x14ac:dyDescent="0.2">
      <c r="B222" s="514" t="s">
        <v>844</v>
      </c>
      <c r="C222" s="514"/>
      <c r="D222" s="514"/>
      <c r="E222" s="514"/>
      <c r="F222" s="514"/>
      <c r="G222" s="514"/>
      <c r="H222" s="514"/>
      <c r="I222" s="514"/>
      <c r="K222" s="208"/>
      <c r="L222" s="208"/>
      <c r="M222" s="208"/>
    </row>
    <row r="223" spans="1:13" ht="15" hidden="1" customHeight="1" x14ac:dyDescent="0.2">
      <c r="A223" s="44" t="s">
        <v>845</v>
      </c>
      <c r="B223" s="120"/>
      <c r="C223" s="47"/>
      <c r="D223" s="48"/>
      <c r="E223" s="48"/>
      <c r="K223" s="208"/>
      <c r="L223" s="208"/>
      <c r="M223" s="208"/>
    </row>
    <row r="224" spans="1:13" hidden="1" x14ac:dyDescent="0.2">
      <c r="B224" s="123"/>
      <c r="C224" s="611"/>
      <c r="D224" s="611"/>
      <c r="E224" s="611"/>
      <c r="F224" s="611"/>
      <c r="G224" s="611"/>
      <c r="H224" s="611"/>
      <c r="I224" s="611"/>
      <c r="J224" s="611"/>
      <c r="K224" s="208"/>
      <c r="L224" s="208"/>
      <c r="M224" s="208"/>
    </row>
    <row r="225" spans="1:13" ht="129" hidden="1" customHeight="1" x14ac:dyDescent="0.2">
      <c r="B225" s="124">
        <v>2024</v>
      </c>
      <c r="C225" s="474" t="s">
        <v>846</v>
      </c>
      <c r="D225" s="474"/>
      <c r="E225" s="474"/>
      <c r="F225" s="474"/>
      <c r="G225" s="474"/>
      <c r="H225" s="474"/>
      <c r="I225" s="474"/>
      <c r="J225" s="474"/>
      <c r="K225" s="208"/>
      <c r="L225" s="208"/>
      <c r="M225" s="208"/>
    </row>
    <row r="226" spans="1:13" ht="15" customHeight="1" x14ac:dyDescent="0.25">
      <c r="B226" s="63"/>
      <c r="C226" s="47"/>
      <c r="D226" s="48"/>
      <c r="E226" s="48"/>
      <c r="K226" s="208"/>
      <c r="L226" s="208"/>
      <c r="M226" s="208"/>
    </row>
    <row r="227" spans="1:13" s="186" customFormat="1" ht="18" x14ac:dyDescent="0.25">
      <c r="B227" s="479" t="s">
        <v>847</v>
      </c>
      <c r="C227" s="479"/>
      <c r="D227" s="479"/>
      <c r="E227" s="187"/>
      <c r="F227" s="187"/>
      <c r="G227" s="188"/>
      <c r="H227" s="188"/>
      <c r="I227" s="188"/>
      <c r="J227" s="188"/>
    </row>
    <row r="228" spans="1:13" ht="20.100000000000001" customHeight="1" x14ac:dyDescent="0.25">
      <c r="A228" s="519"/>
      <c r="B228" s="63"/>
      <c r="C228" s="47"/>
      <c r="D228" s="48"/>
      <c r="E228" s="48"/>
    </row>
    <row r="229" spans="1:13" x14ac:dyDescent="0.2">
      <c r="A229" s="519"/>
      <c r="B229" s="514" t="s">
        <v>848</v>
      </c>
      <c r="C229" s="514"/>
      <c r="D229" s="514"/>
      <c r="E229" s="514"/>
      <c r="F229" s="514"/>
      <c r="G229" s="514"/>
      <c r="H229" s="514"/>
      <c r="I229" s="514"/>
    </row>
    <row r="230" spans="1:13" ht="11.25" customHeight="1" x14ac:dyDescent="0.2">
      <c r="A230" s="519"/>
      <c r="B230" s="474"/>
      <c r="C230" s="474"/>
      <c r="D230" s="474"/>
      <c r="E230" s="474"/>
      <c r="F230" s="474"/>
      <c r="G230" s="474"/>
      <c r="H230" s="474"/>
      <c r="I230" s="474"/>
      <c r="J230" s="474"/>
      <c r="K230" s="474"/>
      <c r="L230" s="474"/>
    </row>
    <row r="231" spans="1:13" ht="36.6" customHeight="1" x14ac:dyDescent="0.2">
      <c r="A231" s="519"/>
      <c r="B231" s="507" t="s">
        <v>849</v>
      </c>
      <c r="C231" s="352" t="s">
        <v>850</v>
      </c>
      <c r="D231" s="352"/>
      <c r="E231" s="352"/>
      <c r="F231" s="352"/>
      <c r="G231" s="352"/>
      <c r="H231" s="352"/>
    </row>
    <row r="232" spans="1:13" x14ac:dyDescent="0.2">
      <c r="A232" s="519"/>
      <c r="B232" s="507"/>
      <c r="C232" s="620" t="s">
        <v>851</v>
      </c>
      <c r="D232" s="621"/>
      <c r="E232" s="620" t="s">
        <v>852</v>
      </c>
      <c r="F232" s="621"/>
      <c r="G232" s="620" t="s">
        <v>1065</v>
      </c>
      <c r="H232" s="621"/>
    </row>
    <row r="233" spans="1:13" ht="25.5" x14ac:dyDescent="0.2">
      <c r="A233" s="519"/>
      <c r="B233" s="507"/>
      <c r="C233" s="359" t="s">
        <v>853</v>
      </c>
      <c r="D233" s="360" t="s">
        <v>854</v>
      </c>
      <c r="E233" s="359" t="s">
        <v>853</v>
      </c>
      <c r="F233" s="360" t="s">
        <v>854</v>
      </c>
      <c r="G233" s="145" t="s">
        <v>853</v>
      </c>
      <c r="H233" s="364" t="s">
        <v>854</v>
      </c>
    </row>
    <row r="234" spans="1:13" x14ac:dyDescent="0.2">
      <c r="A234" s="519"/>
      <c r="B234" s="355">
        <v>2024</v>
      </c>
      <c r="C234" s="361">
        <v>144</v>
      </c>
      <c r="D234" s="362">
        <v>5870296.4421419194</v>
      </c>
      <c r="E234" s="357">
        <v>87</v>
      </c>
      <c r="F234" s="362">
        <v>76693114.439332098</v>
      </c>
      <c r="G234" s="357">
        <v>73</v>
      </c>
      <c r="H234" s="362">
        <v>4960685.6880000001</v>
      </c>
    </row>
    <row r="235" spans="1:13" x14ac:dyDescent="0.2">
      <c r="A235" s="519"/>
      <c r="B235" s="356">
        <v>2025</v>
      </c>
      <c r="C235" s="363">
        <v>45</v>
      </c>
      <c r="D235" s="354">
        <v>4517656.1016279068</v>
      </c>
      <c r="E235" s="363">
        <v>231</v>
      </c>
      <c r="F235" s="354">
        <v>219023061.94257402</v>
      </c>
      <c r="G235" s="358">
        <v>101</v>
      </c>
      <c r="H235" s="354">
        <v>6028801.9477728996</v>
      </c>
    </row>
    <row r="236" spans="1:13" x14ac:dyDescent="0.2">
      <c r="A236" s="519"/>
      <c r="B236" s="353"/>
      <c r="C236" s="353"/>
      <c r="D236" s="353"/>
      <c r="E236" s="353"/>
      <c r="F236" s="353"/>
      <c r="G236" s="353"/>
      <c r="H236" s="353"/>
    </row>
    <row r="237" spans="1:13" ht="14.45" customHeight="1" x14ac:dyDescent="0.2">
      <c r="B237" s="613" t="s">
        <v>855</v>
      </c>
      <c r="C237" s="613"/>
      <c r="D237" s="613"/>
      <c r="E237" s="613"/>
      <c r="F237" s="613"/>
      <c r="G237" s="613"/>
      <c r="H237" s="613"/>
      <c r="I237" s="125"/>
      <c r="J237" s="125"/>
    </row>
    <row r="238" spans="1:13" ht="102" customHeight="1" x14ac:dyDescent="0.2">
      <c r="B238" s="612" t="s">
        <v>1064</v>
      </c>
      <c r="C238" s="612"/>
      <c r="D238" s="612"/>
      <c r="E238" s="612"/>
      <c r="F238" s="612"/>
      <c r="G238" s="612"/>
      <c r="H238" s="612"/>
      <c r="I238" s="125"/>
      <c r="J238" s="125"/>
    </row>
    <row r="239" spans="1:13" ht="123" customHeight="1" x14ac:dyDescent="0.2">
      <c r="B239" s="477" t="s">
        <v>1066</v>
      </c>
      <c r="C239" s="477"/>
      <c r="D239" s="477"/>
      <c r="E239" s="477"/>
      <c r="F239" s="477"/>
      <c r="G239" s="477"/>
      <c r="H239" s="477"/>
      <c r="J239" s="338"/>
    </row>
    <row r="240" spans="1:13" ht="14.45" customHeight="1" x14ac:dyDescent="0.25">
      <c r="B240" s="63"/>
      <c r="C240" s="47"/>
      <c r="D240" s="48"/>
      <c r="E240" s="48"/>
    </row>
    <row r="241" spans="1:10" s="186" customFormat="1" ht="18" x14ac:dyDescent="0.25">
      <c r="B241" s="479" t="s">
        <v>856</v>
      </c>
      <c r="C241" s="479"/>
      <c r="D241" s="479"/>
      <c r="E241" s="187"/>
      <c r="F241" s="187"/>
      <c r="G241" s="188"/>
      <c r="H241" s="188"/>
      <c r="I241" s="188"/>
      <c r="J241" s="188"/>
    </row>
    <row r="242" spans="1:10" ht="19.5" x14ac:dyDescent="0.25">
      <c r="A242" s="519"/>
      <c r="B242" s="63"/>
      <c r="C242" s="47"/>
      <c r="D242" s="48"/>
      <c r="E242" s="48"/>
    </row>
    <row r="243" spans="1:10" ht="14.45" customHeight="1" x14ac:dyDescent="0.2">
      <c r="A243" s="519"/>
      <c r="B243" s="514" t="s">
        <v>857</v>
      </c>
      <c r="C243" s="514"/>
      <c r="D243" s="514"/>
      <c r="E243" s="514"/>
      <c r="F243" s="514"/>
      <c r="G243" s="514"/>
      <c r="H243" s="514"/>
      <c r="I243" s="514"/>
    </row>
    <row r="244" spans="1:10" x14ac:dyDescent="0.2">
      <c r="A244" s="519"/>
      <c r="B244" s="122"/>
      <c r="C244" s="333"/>
      <c r="D244" s="333"/>
      <c r="E244" s="333"/>
      <c r="F244" s="333"/>
      <c r="G244" s="333"/>
      <c r="H244" s="333"/>
      <c r="I244" s="333"/>
    </row>
    <row r="245" spans="1:10" ht="84" customHeight="1" x14ac:dyDescent="0.2">
      <c r="A245" s="519"/>
      <c r="B245" s="124">
        <v>2024</v>
      </c>
      <c r="C245" s="474" t="s">
        <v>858</v>
      </c>
      <c r="D245" s="474"/>
      <c r="E245" s="474"/>
      <c r="F245" s="474"/>
      <c r="G245" s="474"/>
      <c r="H245" s="474"/>
      <c r="I245" s="474"/>
    </row>
    <row r="246" spans="1:10" ht="106.5" customHeight="1" x14ac:dyDescent="0.2">
      <c r="B246" s="124">
        <v>2025</v>
      </c>
      <c r="C246" s="474" t="s">
        <v>1067</v>
      </c>
      <c r="D246" s="474"/>
      <c r="E246" s="474"/>
      <c r="F246" s="474"/>
      <c r="G246" s="474"/>
      <c r="H246" s="474"/>
      <c r="I246" s="474"/>
    </row>
    <row r="248" spans="1:10" s="186" customFormat="1" ht="18" x14ac:dyDescent="0.25">
      <c r="B248" s="479" t="s">
        <v>859</v>
      </c>
      <c r="C248" s="479"/>
      <c r="D248" s="479"/>
      <c r="E248" s="187"/>
      <c r="F248" s="187"/>
      <c r="G248" s="188"/>
      <c r="H248" s="188"/>
      <c r="I248" s="188"/>
      <c r="J248" s="188"/>
    </row>
    <row r="249" spans="1:10" ht="19.5" x14ac:dyDescent="0.25">
      <c r="A249" s="519"/>
      <c r="B249" s="63"/>
      <c r="C249" s="47"/>
      <c r="D249" s="48"/>
      <c r="E249" s="48"/>
    </row>
    <row r="250" spans="1:10" ht="14.45" customHeight="1" x14ac:dyDescent="0.2">
      <c r="A250" s="519"/>
      <c r="B250" s="514" t="s">
        <v>860</v>
      </c>
      <c r="C250" s="514"/>
      <c r="D250" s="514"/>
      <c r="E250" s="514"/>
      <c r="F250" s="514"/>
      <c r="G250" s="514"/>
      <c r="H250" s="514"/>
      <c r="I250" s="514"/>
    </row>
    <row r="251" spans="1:10" ht="19.5" x14ac:dyDescent="0.25">
      <c r="A251" s="519"/>
      <c r="B251" s="63"/>
      <c r="C251" s="47"/>
      <c r="D251" s="48"/>
      <c r="E251" s="48"/>
    </row>
    <row r="252" spans="1:10" x14ac:dyDescent="0.2">
      <c r="A252" s="519"/>
      <c r="B252" s="122"/>
      <c r="C252" s="619"/>
      <c r="D252" s="619"/>
      <c r="E252" s="619"/>
      <c r="F252" s="619"/>
      <c r="G252" s="619"/>
      <c r="H252" s="619"/>
      <c r="I252" s="333"/>
    </row>
    <row r="253" spans="1:10" ht="25.5" customHeight="1" x14ac:dyDescent="0.2">
      <c r="A253" s="519"/>
      <c r="B253" s="124">
        <v>2023</v>
      </c>
      <c r="C253" s="474" t="s">
        <v>861</v>
      </c>
      <c r="D253" s="474"/>
      <c r="E253" s="474"/>
      <c r="F253" s="474"/>
      <c r="G253" s="474"/>
      <c r="H253" s="474"/>
      <c r="I253" s="474"/>
    </row>
    <row r="254" spans="1:10" ht="31.5" customHeight="1" x14ac:dyDescent="0.2">
      <c r="A254" s="519"/>
      <c r="B254" s="124">
        <v>2024</v>
      </c>
      <c r="C254" s="474" t="s">
        <v>861</v>
      </c>
      <c r="D254" s="474"/>
      <c r="E254" s="474"/>
      <c r="F254" s="474"/>
      <c r="G254" s="474"/>
      <c r="H254" s="474"/>
      <c r="I254" s="474"/>
    </row>
    <row r="255" spans="1:10" ht="25.5" customHeight="1" x14ac:dyDescent="0.2">
      <c r="A255" s="519"/>
      <c r="B255" s="124">
        <v>2025</v>
      </c>
      <c r="C255" s="474" t="s">
        <v>861</v>
      </c>
      <c r="D255" s="474"/>
      <c r="E255" s="474"/>
      <c r="F255" s="474"/>
      <c r="G255" s="474"/>
      <c r="H255" s="474"/>
      <c r="I255" s="474"/>
    </row>
    <row r="283" spans="3:3" x14ac:dyDescent="0.2">
      <c r="C283" s="339"/>
    </row>
    <row r="285" spans="3:3" x14ac:dyDescent="0.2">
      <c r="C285" s="339"/>
    </row>
    <row r="287" spans="3:3" x14ac:dyDescent="0.2">
      <c r="C287" s="339"/>
    </row>
  </sheetData>
  <mergeCells count="232">
    <mergeCell ref="H78:I78"/>
    <mergeCell ref="A13:A52"/>
    <mergeCell ref="B14:I14"/>
    <mergeCell ref="A68:A77"/>
    <mergeCell ref="B69:I69"/>
    <mergeCell ref="B60:J60"/>
    <mergeCell ref="C61:E61"/>
    <mergeCell ref="F61:H61"/>
    <mergeCell ref="D94:I94"/>
    <mergeCell ref="F62:H62"/>
    <mergeCell ref="I62:J62"/>
    <mergeCell ref="I61:J61"/>
    <mergeCell ref="B36:C36"/>
    <mergeCell ref="B37:C37"/>
    <mergeCell ref="B38:C38"/>
    <mergeCell ref="B39:C39"/>
    <mergeCell ref="B75:B76"/>
    <mergeCell ref="B77:B78"/>
    <mergeCell ref="D72:E72"/>
    <mergeCell ref="F72:G72"/>
    <mergeCell ref="H72:I72"/>
    <mergeCell ref="D71:I71"/>
    <mergeCell ref="D73:E73"/>
    <mergeCell ref="D74:E74"/>
    <mergeCell ref="B97:D97"/>
    <mergeCell ref="A90:A93"/>
    <mergeCell ref="B91:I91"/>
    <mergeCell ref="B89:D89"/>
    <mergeCell ref="D93:I93"/>
    <mergeCell ref="B79:I79"/>
    <mergeCell ref="A82:A86"/>
    <mergeCell ref="B83:I83"/>
    <mergeCell ref="C85:H85"/>
    <mergeCell ref="B81:D81"/>
    <mergeCell ref="C86:I86"/>
    <mergeCell ref="D95:I95"/>
    <mergeCell ref="C115:I115"/>
    <mergeCell ref="B105:I105"/>
    <mergeCell ref="A109:A112"/>
    <mergeCell ref="B110:I110"/>
    <mergeCell ref="C112:H112"/>
    <mergeCell ref="A98:A104"/>
    <mergeCell ref="B99:I99"/>
    <mergeCell ref="C101:H101"/>
    <mergeCell ref="C102:H102"/>
    <mergeCell ref="C103:H103"/>
    <mergeCell ref="C104:H104"/>
    <mergeCell ref="B108:D108"/>
    <mergeCell ref="A144:A149"/>
    <mergeCell ref="B145:I145"/>
    <mergeCell ref="C147:H147"/>
    <mergeCell ref="C126:D126"/>
    <mergeCell ref="C127:D127"/>
    <mergeCell ref="C128:D128"/>
    <mergeCell ref="C129:D129"/>
    <mergeCell ref="C130:D130"/>
    <mergeCell ref="C131:D131"/>
    <mergeCell ref="C132:D132"/>
    <mergeCell ref="C133:D133"/>
    <mergeCell ref="C134:D134"/>
    <mergeCell ref="C135:D135"/>
    <mergeCell ref="C136:D136"/>
    <mergeCell ref="C137:D137"/>
    <mergeCell ref="C138:D138"/>
    <mergeCell ref="A119:A139"/>
    <mergeCell ref="B120:I120"/>
    <mergeCell ref="C123:D123"/>
    <mergeCell ref="C124:D124"/>
    <mergeCell ref="C125:D125"/>
    <mergeCell ref="C139:D139"/>
    <mergeCell ref="C140:D140"/>
    <mergeCell ref="B123:B131"/>
    <mergeCell ref="A164:A170"/>
    <mergeCell ref="B165:I165"/>
    <mergeCell ref="C167:H167"/>
    <mergeCell ref="B163:D163"/>
    <mergeCell ref="C168:I168"/>
    <mergeCell ref="A154:A160"/>
    <mergeCell ref="B155:I155"/>
    <mergeCell ref="C157:H157"/>
    <mergeCell ref="C158:I158"/>
    <mergeCell ref="C159:I159"/>
    <mergeCell ref="C160:I160"/>
    <mergeCell ref="C161:I161"/>
    <mergeCell ref="C169:I169"/>
    <mergeCell ref="B12:D12"/>
    <mergeCell ref="A249:A255"/>
    <mergeCell ref="B250:I250"/>
    <mergeCell ref="C252:H252"/>
    <mergeCell ref="A242:A245"/>
    <mergeCell ref="B243:I243"/>
    <mergeCell ref="A228:A236"/>
    <mergeCell ref="B229:I229"/>
    <mergeCell ref="B230:L230"/>
    <mergeCell ref="B231:B233"/>
    <mergeCell ref="C232:D232"/>
    <mergeCell ref="E232:F232"/>
    <mergeCell ref="G232:H232"/>
    <mergeCell ref="A182:A188"/>
    <mergeCell ref="B183:I183"/>
    <mergeCell ref="C185:H185"/>
    <mergeCell ref="A173:A179"/>
    <mergeCell ref="B174:I174"/>
    <mergeCell ref="C176:H176"/>
    <mergeCell ref="B172:D172"/>
    <mergeCell ref="C177:I177"/>
    <mergeCell ref="B64:J64"/>
    <mergeCell ref="B67:D67"/>
    <mergeCell ref="C62:E62"/>
    <mergeCell ref="B181:D181"/>
    <mergeCell ref="C186:I186"/>
    <mergeCell ref="C151:I151"/>
    <mergeCell ref="C178:I178"/>
    <mergeCell ref="C187:I187"/>
    <mergeCell ref="B190:D190"/>
    <mergeCell ref="F73:G73"/>
    <mergeCell ref="F74:G74"/>
    <mergeCell ref="H73:I73"/>
    <mergeCell ref="H74:I74"/>
    <mergeCell ref="D75:E75"/>
    <mergeCell ref="D76:E76"/>
    <mergeCell ref="D77:E77"/>
    <mergeCell ref="D78:E78"/>
    <mergeCell ref="F75:G75"/>
    <mergeCell ref="F76:G76"/>
    <mergeCell ref="F77:G77"/>
    <mergeCell ref="F78:G78"/>
    <mergeCell ref="H75:I75"/>
    <mergeCell ref="H76:I76"/>
    <mergeCell ref="H77:I77"/>
    <mergeCell ref="C114:I114"/>
    <mergeCell ref="C113:I113"/>
    <mergeCell ref="B118:D118"/>
    <mergeCell ref="B132:B140"/>
    <mergeCell ref="B122:H122"/>
    <mergeCell ref="B143:D143"/>
    <mergeCell ref="C148:I148"/>
    <mergeCell ref="C149:I149"/>
    <mergeCell ref="C150:I150"/>
    <mergeCell ref="B153:D153"/>
    <mergeCell ref="A191:A200"/>
    <mergeCell ref="B192:I192"/>
    <mergeCell ref="C200:E200"/>
    <mergeCell ref="F200:G200"/>
    <mergeCell ref="C194:D194"/>
    <mergeCell ref="E194:F194"/>
    <mergeCell ref="G194:H194"/>
    <mergeCell ref="I194:J194"/>
    <mergeCell ref="C195:D195"/>
    <mergeCell ref="E195:F195"/>
    <mergeCell ref="G195:H195"/>
    <mergeCell ref="I195:J195"/>
    <mergeCell ref="C196:D196"/>
    <mergeCell ref="E196:F196"/>
    <mergeCell ref="G196:H196"/>
    <mergeCell ref="I196:J196"/>
    <mergeCell ref="C197:D197"/>
    <mergeCell ref="E197:F197"/>
    <mergeCell ref="G197:H197"/>
    <mergeCell ref="I197:J197"/>
    <mergeCell ref="C198:D198"/>
    <mergeCell ref="E198:F198"/>
    <mergeCell ref="G198:H198"/>
    <mergeCell ref="I198:J198"/>
    <mergeCell ref="B227:D227"/>
    <mergeCell ref="B241:D241"/>
    <mergeCell ref="I207:J207"/>
    <mergeCell ref="G207:H207"/>
    <mergeCell ref="E207:F207"/>
    <mergeCell ref="C207:D207"/>
    <mergeCell ref="C218:J218"/>
    <mergeCell ref="B202:D202"/>
    <mergeCell ref="B204:I204"/>
    <mergeCell ref="B212:D212"/>
    <mergeCell ref="B214:I214"/>
    <mergeCell ref="B205:I205"/>
    <mergeCell ref="C208:J208"/>
    <mergeCell ref="C209:J209"/>
    <mergeCell ref="C210:J210"/>
    <mergeCell ref="C217:J217"/>
    <mergeCell ref="B215:I215"/>
    <mergeCell ref="C245:I245"/>
    <mergeCell ref="B248:D248"/>
    <mergeCell ref="C253:I253"/>
    <mergeCell ref="C254:I254"/>
    <mergeCell ref="C255:I255"/>
    <mergeCell ref="B220:D220"/>
    <mergeCell ref="B222:I222"/>
    <mergeCell ref="C224:D224"/>
    <mergeCell ref="E224:F224"/>
    <mergeCell ref="G224:H224"/>
    <mergeCell ref="I224:J224"/>
    <mergeCell ref="C225:J225"/>
    <mergeCell ref="B238:H238"/>
    <mergeCell ref="B239:H239"/>
    <mergeCell ref="B237:H237"/>
    <mergeCell ref="C246:I246"/>
    <mergeCell ref="B34:C34"/>
    <mergeCell ref="B35:C35"/>
    <mergeCell ref="B21:C21"/>
    <mergeCell ref="B20:C20"/>
    <mergeCell ref="B19:C19"/>
    <mergeCell ref="B18:C18"/>
    <mergeCell ref="B22:C22"/>
    <mergeCell ref="B23:C23"/>
    <mergeCell ref="B24:C24"/>
    <mergeCell ref="B25:C25"/>
    <mergeCell ref="B26:C26"/>
    <mergeCell ref="B49:C49"/>
    <mergeCell ref="B50:C50"/>
    <mergeCell ref="B51:C51"/>
    <mergeCell ref="B52:C52"/>
    <mergeCell ref="B53:C53"/>
    <mergeCell ref="B54:C54"/>
    <mergeCell ref="B17:C17"/>
    <mergeCell ref="B16:G16"/>
    <mergeCell ref="B40:C40"/>
    <mergeCell ref="B41:C41"/>
    <mergeCell ref="B42:C42"/>
    <mergeCell ref="B43:C43"/>
    <mergeCell ref="B44:C44"/>
    <mergeCell ref="B45:C45"/>
    <mergeCell ref="B46:C46"/>
    <mergeCell ref="B47:C47"/>
    <mergeCell ref="B48:C48"/>
    <mergeCell ref="B27:C27"/>
    <mergeCell ref="B28:C28"/>
    <mergeCell ref="B29:C29"/>
    <mergeCell ref="B30:C30"/>
    <mergeCell ref="B31:C31"/>
    <mergeCell ref="B32:C32"/>
    <mergeCell ref="B33:C33"/>
  </mergeCells>
  <pageMargins left="0.511811024" right="0.511811024" top="0.78740157499999996" bottom="0.78740157499999996" header="0.31496062000000002" footer="0.31496062000000002"/>
  <ignoredErrors>
    <ignoredError sqref="D17:F17" numberStoredAsText="1"/>
  </ignoredError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0789C-FBCF-47A0-9A7C-F139B3A2241F}">
  <dimension ref="A1:XFC119"/>
  <sheetViews>
    <sheetView showGridLines="0" showRowColHeaders="0" workbookViewId="0">
      <extLst>
        <ext xmlns:xlsdti="http://schemas.microsoft.com/office/spreadsheetml/2023/showDataTypeIcons" uri="{77bfe23e-c014-4d31-8a63-9c772dbf06b6}">
          <xlsdti:showDataTypeIcons visible="0"/>
        </ext>
      </extLst>
    </sheetView>
  </sheetViews>
  <sheetFormatPr defaultColWidth="0" defaultRowHeight="15" x14ac:dyDescent="0.25"/>
  <cols>
    <col min="1" max="1" width="8.7109375" customWidth="1"/>
    <col min="2" max="2" width="52.5703125" customWidth="1"/>
    <col min="3" max="3" width="52.5703125" style="1" customWidth="1"/>
    <col min="4" max="4" width="19.5703125" style="2" customWidth="1"/>
    <col min="5" max="5" width="8.7109375" customWidth="1"/>
    <col min="6" max="16383" width="8.7109375" hidden="1"/>
    <col min="16384" max="16384" width="3.85546875" hidden="1"/>
  </cols>
  <sheetData>
    <row r="1" spans="1:5" ht="14.1" customHeight="1" x14ac:dyDescent="0.25">
      <c r="A1" s="37"/>
      <c r="C1"/>
      <c r="D1"/>
    </row>
    <row r="2" spans="1:5" ht="14.1" customHeight="1" x14ac:dyDescent="0.25">
      <c r="A2" s="40"/>
      <c r="B2" s="39"/>
      <c r="C2" s="39"/>
      <c r="D2" s="39"/>
      <c r="E2" s="39"/>
    </row>
    <row r="3" spans="1:5" ht="14.45" customHeight="1" x14ac:dyDescent="0.25"/>
    <row r="4" spans="1:5" ht="14.45" customHeight="1" x14ac:dyDescent="0.25">
      <c r="D4" s="3"/>
    </row>
    <row r="5" spans="1:5" ht="14.45" customHeight="1" x14ac:dyDescent="0.25">
      <c r="C5" s="47"/>
    </row>
    <row r="8" spans="1:5" ht="20.25" x14ac:dyDescent="0.3">
      <c r="B8" s="25" t="s">
        <v>1</v>
      </c>
      <c r="C8" s="4"/>
      <c r="D8" s="6"/>
    </row>
    <row r="9" spans="1:5" ht="20.100000000000001" customHeight="1" x14ac:dyDescent="0.25">
      <c r="B9" s="7"/>
      <c r="C9" s="4"/>
      <c r="D9" s="6"/>
    </row>
    <row r="10" spans="1:5" x14ac:dyDescent="0.25">
      <c r="C10"/>
      <c r="D10"/>
    </row>
    <row r="11" spans="1:5" x14ac:dyDescent="0.25">
      <c r="C11"/>
      <c r="D11"/>
    </row>
    <row r="12" spans="1:5" x14ac:dyDescent="0.25">
      <c r="C12"/>
      <c r="D12"/>
    </row>
    <row r="13" spans="1:5" x14ac:dyDescent="0.25">
      <c r="C13"/>
      <c r="D13"/>
    </row>
    <row r="14" spans="1:5" x14ac:dyDescent="0.25">
      <c r="C14"/>
      <c r="D14"/>
    </row>
    <row r="15" spans="1:5" x14ac:dyDescent="0.25">
      <c r="C15"/>
      <c r="D15"/>
    </row>
    <row r="16" spans="1:5" x14ac:dyDescent="0.25">
      <c r="C16"/>
      <c r="D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sheetData>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64AA1-88A6-427E-93DF-CCEF4699C6A2}">
  <dimension ref="A1:J63"/>
  <sheetViews>
    <sheetView showGridLines="0" showRowColHeaders="0" tabSelected="1" workbookViewId="0">
      <selection activeCell="F18" sqref="F18"/>
      <extLst>
        <ext xmlns:xlsdti="http://schemas.microsoft.com/office/spreadsheetml/2023/showDataTypeIcons" uri="{77bfe23e-c014-4d31-8a63-9c772dbf06b6}">
          <xlsdti:showDataTypeIcons visible="0"/>
        </ext>
      </extLst>
    </sheetView>
  </sheetViews>
  <sheetFormatPr defaultColWidth="0" defaultRowHeight="14.25" x14ac:dyDescent="0.2"/>
  <cols>
    <col min="1" max="1" width="8.7109375" style="44" customWidth="1"/>
    <col min="2" max="2" width="35.5703125" style="44" customWidth="1"/>
    <col min="3" max="5" width="15.5703125" style="48" customWidth="1"/>
    <col min="6" max="6" width="15.42578125" style="48" customWidth="1"/>
    <col min="7" max="7" width="39.28515625" style="48" customWidth="1"/>
    <col min="8" max="10" width="8.7109375" style="48" hidden="1" customWidth="1"/>
    <col min="11" max="16384" width="8.7109375" style="44" hidden="1"/>
  </cols>
  <sheetData>
    <row r="1" spans="1:10" ht="14.1" customHeight="1" x14ac:dyDescent="0.2">
      <c r="A1" s="43"/>
      <c r="C1" s="44"/>
      <c r="D1" s="44"/>
      <c r="E1" s="44"/>
      <c r="F1" s="44"/>
      <c r="G1" s="44"/>
      <c r="H1" s="44"/>
      <c r="I1" s="44"/>
      <c r="J1" s="44"/>
    </row>
    <row r="2" spans="1:10" ht="14.1" customHeight="1" x14ac:dyDescent="0.2">
      <c r="A2" s="45"/>
      <c r="B2" s="46"/>
      <c r="C2" s="46"/>
      <c r="D2" s="46"/>
      <c r="E2" s="46"/>
      <c r="F2" s="46"/>
      <c r="G2" s="46"/>
      <c r="H2" s="44"/>
      <c r="I2" s="44"/>
      <c r="J2" s="44"/>
    </row>
    <row r="3" spans="1:10" ht="14.45" customHeight="1" x14ac:dyDescent="0.2"/>
    <row r="4" spans="1:10" ht="14.45" customHeight="1" x14ac:dyDescent="0.2">
      <c r="C4" s="49"/>
      <c r="D4" s="49"/>
      <c r="E4" s="49"/>
      <c r="F4" s="49"/>
      <c r="G4" s="49"/>
      <c r="H4" s="49"/>
      <c r="I4" s="49"/>
      <c r="J4" s="49"/>
    </row>
    <row r="5" spans="1:10" ht="14.45" customHeight="1" x14ac:dyDescent="0.2"/>
    <row r="7" spans="1:10" ht="30" customHeight="1" x14ac:dyDescent="0.2"/>
    <row r="8" spans="1:10" ht="19.5" x14ac:dyDescent="0.25">
      <c r="B8" s="262" t="s">
        <v>2</v>
      </c>
    </row>
    <row r="9" spans="1:10" ht="20.100000000000001" customHeight="1" x14ac:dyDescent="0.2"/>
    <row r="10" spans="1:10" ht="15" thickBot="1" x14ac:dyDescent="0.25">
      <c r="B10" s="51" t="s">
        <v>3</v>
      </c>
      <c r="C10" s="64">
        <v>2022</v>
      </c>
      <c r="D10" s="64">
        <v>2023</v>
      </c>
      <c r="E10" s="65">
        <v>2024</v>
      </c>
      <c r="F10" s="65">
        <v>2025</v>
      </c>
      <c r="H10" s="44"/>
      <c r="I10" s="44"/>
      <c r="J10" s="44"/>
    </row>
    <row r="11" spans="1:10" ht="15.75" thickTop="1" x14ac:dyDescent="0.2">
      <c r="B11" s="66" t="s">
        <v>4</v>
      </c>
      <c r="C11" s="67" t="s">
        <v>5</v>
      </c>
      <c r="D11" s="67" t="s">
        <v>6</v>
      </c>
      <c r="E11" s="369" t="s">
        <v>5</v>
      </c>
      <c r="F11" s="369" t="s">
        <v>5</v>
      </c>
      <c r="H11" s="44"/>
      <c r="I11" s="44"/>
      <c r="J11" s="44"/>
    </row>
    <row r="12" spans="1:10" ht="15" x14ac:dyDescent="0.2">
      <c r="B12" s="68" t="s">
        <v>7</v>
      </c>
      <c r="C12" s="69"/>
      <c r="D12" s="69"/>
      <c r="E12" s="370" t="s">
        <v>5</v>
      </c>
      <c r="F12" s="370" t="s">
        <v>5</v>
      </c>
      <c r="H12" s="44"/>
      <c r="I12" s="44"/>
      <c r="J12" s="44"/>
    </row>
    <row r="13" spans="1:10" x14ac:dyDescent="0.2">
      <c r="B13" s="68" t="s">
        <v>8</v>
      </c>
      <c r="C13" s="70" t="s">
        <v>5</v>
      </c>
      <c r="D13" s="70" t="s">
        <v>6</v>
      </c>
      <c r="E13" s="70" t="s">
        <v>5</v>
      </c>
      <c r="F13" s="70" t="s">
        <v>5</v>
      </c>
      <c r="H13" s="44"/>
      <c r="I13" s="44"/>
      <c r="J13" s="44"/>
    </row>
    <row r="14" spans="1:10" ht="15" thickBot="1" x14ac:dyDescent="0.25">
      <c r="B14" s="71"/>
      <c r="C14" s="51"/>
      <c r="D14" s="51"/>
      <c r="E14" s="51"/>
      <c r="F14" s="51"/>
      <c r="H14" s="44"/>
      <c r="I14" s="44"/>
      <c r="J14" s="44"/>
    </row>
    <row r="15" spans="1:10" ht="15" thickTop="1" x14ac:dyDescent="0.2">
      <c r="C15" s="44"/>
      <c r="D15" s="44"/>
      <c r="E15" s="44"/>
      <c r="F15" s="44"/>
      <c r="H15" s="44"/>
      <c r="I15" s="44"/>
      <c r="J15" s="44"/>
    </row>
    <row r="16" spans="1:10" ht="27.6" customHeight="1" x14ac:dyDescent="0.2">
      <c r="B16" s="460" t="s">
        <v>9</v>
      </c>
      <c r="C16" s="460"/>
      <c r="D16" s="44"/>
      <c r="E16" s="44"/>
      <c r="F16" s="44"/>
      <c r="H16" s="44"/>
      <c r="I16" s="44"/>
      <c r="J16" s="44"/>
    </row>
    <row r="17" spans="7:7" s="44" customFormat="1" x14ac:dyDescent="0.2">
      <c r="G17" s="48"/>
    </row>
    <row r="18" spans="7:7" s="44" customFormat="1" x14ac:dyDescent="0.2"/>
    <row r="19" spans="7:7" s="44" customFormat="1" x14ac:dyDescent="0.2"/>
    <row r="20" spans="7:7" s="44" customFormat="1" x14ac:dyDescent="0.2"/>
    <row r="21" spans="7:7" s="44" customFormat="1" x14ac:dyDescent="0.2"/>
    <row r="22" spans="7:7" s="44" customFormat="1" x14ac:dyDescent="0.2"/>
    <row r="23" spans="7:7" s="44" customFormat="1" x14ac:dyDescent="0.2"/>
    <row r="24" spans="7:7" s="44" customFormat="1" x14ac:dyDescent="0.2"/>
    <row r="25" spans="7:7" s="44" customFormat="1" x14ac:dyDescent="0.2"/>
    <row r="26" spans="7:7" s="44" customFormat="1" x14ac:dyDescent="0.2"/>
    <row r="27" spans="7:7" s="44" customFormat="1" x14ac:dyDescent="0.2"/>
    <row r="28" spans="7:7" s="44" customFormat="1" x14ac:dyDescent="0.2"/>
    <row r="29" spans="7:7" s="44" customFormat="1" x14ac:dyDescent="0.2"/>
    <row r="30" spans="7:7" s="44" customFormat="1" x14ac:dyDescent="0.2"/>
    <row r="31" spans="7:7" s="44" customFormat="1" x14ac:dyDescent="0.2"/>
    <row r="32" spans="7:7" s="44" customFormat="1" x14ac:dyDescent="0.2"/>
    <row r="33" s="44" customFormat="1" x14ac:dyDescent="0.2"/>
    <row r="34" s="44" customFormat="1" x14ac:dyDescent="0.2"/>
    <row r="35" s="44" customFormat="1" x14ac:dyDescent="0.2"/>
    <row r="36" s="44" customFormat="1" x14ac:dyDescent="0.2"/>
    <row r="37" s="44" customFormat="1" x14ac:dyDescent="0.2"/>
    <row r="38" s="44" customFormat="1" x14ac:dyDescent="0.2"/>
    <row r="39" s="44" customFormat="1" x14ac:dyDescent="0.2"/>
    <row r="40" s="44" customFormat="1" x14ac:dyDescent="0.2"/>
    <row r="41" s="44" customFormat="1" x14ac:dyDescent="0.2"/>
    <row r="42" s="44" customFormat="1" x14ac:dyDescent="0.2"/>
    <row r="43" s="44" customFormat="1" x14ac:dyDescent="0.2"/>
    <row r="44" s="44" customFormat="1" x14ac:dyDescent="0.2"/>
    <row r="45" s="44" customFormat="1" x14ac:dyDescent="0.2"/>
    <row r="46" s="44" customFormat="1" x14ac:dyDescent="0.2"/>
    <row r="47" s="44" customFormat="1" x14ac:dyDescent="0.2"/>
    <row r="48" s="44" customFormat="1" x14ac:dyDescent="0.2"/>
    <row r="49" s="44" customFormat="1" x14ac:dyDescent="0.2"/>
    <row r="50" s="44" customFormat="1" x14ac:dyDescent="0.2"/>
    <row r="51" s="44" customFormat="1" x14ac:dyDescent="0.2"/>
    <row r="52" s="44" customFormat="1" x14ac:dyDescent="0.2"/>
    <row r="53" s="44" customFormat="1" x14ac:dyDescent="0.2"/>
    <row r="54" s="44" customFormat="1" x14ac:dyDescent="0.2"/>
    <row r="55" s="44" customFormat="1" x14ac:dyDescent="0.2"/>
    <row r="56" s="44" customFormat="1" x14ac:dyDescent="0.2"/>
    <row r="57" s="44" customFormat="1" x14ac:dyDescent="0.2"/>
    <row r="58" s="44" customFormat="1" x14ac:dyDescent="0.2"/>
    <row r="59" s="44" customFormat="1" x14ac:dyDescent="0.2"/>
    <row r="60" s="44" customFormat="1" x14ac:dyDescent="0.2"/>
    <row r="61" s="44" customFormat="1" x14ac:dyDescent="0.2"/>
    <row r="62" s="44" customFormat="1" x14ac:dyDescent="0.2"/>
    <row r="63" s="44" customFormat="1" x14ac:dyDescent="0.2"/>
  </sheetData>
  <mergeCells count="1">
    <mergeCell ref="B16:C16"/>
  </mergeCells>
  <hyperlinks>
    <hyperlink ref="C13" r:id="rId1" xr:uid="{F803906C-A72A-4675-B4DF-09DB56A9698B}"/>
    <hyperlink ref="D13" r:id="rId2" display="Download" xr:uid="{8085B11E-C8DE-480A-9E9B-38C0E801EA27}"/>
    <hyperlink ref="E13" r:id="rId3" xr:uid="{80606282-897E-4299-A5C2-EF0969F680F5}"/>
    <hyperlink ref="E12" r:id="rId4" xr:uid="{61FEC152-5085-418E-A9DF-11C0E498D58A}"/>
    <hyperlink ref="B16" r:id="rId5" xr:uid="{1B07FB0B-033E-43CE-8CBB-834D6B7C4D3E}"/>
    <hyperlink ref="C11" r:id="rId6" xr:uid="{7E927CFA-5BB1-48DB-8809-1C12754151F8}"/>
    <hyperlink ref="D11" r:id="rId7" xr:uid="{5863BFDA-7B18-4283-BD27-C13AA1DF5C83}"/>
    <hyperlink ref="E11" r:id="rId8" xr:uid="{BBC91B02-09C0-4F25-A022-05CD15329BFE}"/>
    <hyperlink ref="F13" r:id="rId9" xr:uid="{186C5019-2A3E-429B-806F-DD92B5CE0879}"/>
    <hyperlink ref="F12" r:id="rId10" xr:uid="{B2551997-777E-4212-8F94-2E2BE1EAE891}"/>
    <hyperlink ref="F11" r:id="rId11" xr:uid="{617478EA-4458-4E7F-A519-C96EAA82BE8C}"/>
  </hyperlinks>
  <pageMargins left="0.511811024" right="0.511811024" top="0.78740157499999996" bottom="0.78740157499999996" header="0.31496062000000002" footer="0.31496062000000002"/>
  <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55CF2-AFB1-4ED3-80E4-3D6907C187AF}">
  <dimension ref="A1:XFC113"/>
  <sheetViews>
    <sheetView showGridLines="0" showRowColHeaders="0" workbookViewId="0">
      <extLst>
        <ext xmlns:xlsdti="http://schemas.microsoft.com/office/spreadsheetml/2023/showDataTypeIcons" uri="{77bfe23e-c014-4d31-8a63-9c772dbf06b6}">
          <xlsdti:showDataTypeIcons visible="0"/>
        </ext>
      </extLst>
    </sheetView>
  </sheetViews>
  <sheetFormatPr defaultColWidth="0" defaultRowHeight="14.25" x14ac:dyDescent="0.2"/>
  <cols>
    <col min="1" max="1" width="8.7109375" style="44" customWidth="1"/>
    <col min="2" max="2" width="52.5703125" style="44" customWidth="1"/>
    <col min="3" max="3" width="54.140625" style="47" customWidth="1"/>
    <col min="4" max="4" width="27.140625" style="48" customWidth="1"/>
    <col min="5" max="16383" width="8.7109375" style="44" hidden="1"/>
    <col min="16384" max="16384" width="6.42578125" style="44" hidden="1" customWidth="1"/>
  </cols>
  <sheetData>
    <row r="1" spans="1:5" ht="14.1" customHeight="1" x14ac:dyDescent="0.2">
      <c r="A1" s="43"/>
      <c r="C1" s="44"/>
      <c r="D1" s="44"/>
    </row>
    <row r="2" spans="1:5" ht="14.1" customHeight="1" x14ac:dyDescent="0.2">
      <c r="A2" s="45"/>
      <c r="B2" s="46"/>
      <c r="C2" s="46"/>
      <c r="D2" s="46"/>
      <c r="E2" s="46"/>
    </row>
    <row r="3" spans="1:5" ht="14.45" customHeight="1" x14ac:dyDescent="0.2"/>
    <row r="4" spans="1:5" ht="14.45" customHeight="1" x14ac:dyDescent="0.2">
      <c r="C4" s="49"/>
      <c r="D4" s="49"/>
    </row>
    <row r="5" spans="1:5" ht="14.45" customHeight="1" x14ac:dyDescent="0.2"/>
    <row r="7" spans="1:5" x14ac:dyDescent="0.2">
      <c r="C7" s="44"/>
    </row>
    <row r="8" spans="1:5" ht="19.5" x14ac:dyDescent="0.25">
      <c r="B8" s="50" t="s">
        <v>10</v>
      </c>
      <c r="C8" s="44"/>
    </row>
    <row r="9" spans="1:5" ht="19.5" x14ac:dyDescent="0.25">
      <c r="B9" s="50"/>
      <c r="C9" s="44"/>
    </row>
    <row r="10" spans="1:5" ht="61.15" customHeight="1" x14ac:dyDescent="0.2">
      <c r="B10" s="461" t="s">
        <v>11</v>
      </c>
      <c r="C10" s="461"/>
    </row>
    <row r="11" spans="1:5" ht="13.9" customHeight="1" x14ac:dyDescent="0.2"/>
    <row r="12" spans="1:5" ht="15.75" thickBot="1" x14ac:dyDescent="0.3">
      <c r="B12" s="51" t="s">
        <v>12</v>
      </c>
      <c r="C12" s="279" t="s">
        <v>13</v>
      </c>
      <c r="D12" s="44"/>
    </row>
    <row r="13" spans="1:5" ht="15" hidden="1" thickTop="1" x14ac:dyDescent="0.2">
      <c r="B13" s="52"/>
      <c r="C13" s="52"/>
      <c r="D13" s="44"/>
    </row>
    <row r="14" spans="1:5" ht="16.5" thickTop="1" thickBot="1" x14ac:dyDescent="0.3">
      <c r="B14" s="51" t="s">
        <v>14</v>
      </c>
      <c r="C14" s="365" t="s">
        <v>14</v>
      </c>
      <c r="D14" s="44"/>
    </row>
    <row r="15" spans="1:5" ht="8.4499999999999993" customHeight="1" thickTop="1" x14ac:dyDescent="0.2">
      <c r="B15" s="52"/>
      <c r="C15" s="52"/>
      <c r="D15" s="44"/>
    </row>
    <row r="16" spans="1:5" ht="15.75" thickBot="1" x14ac:dyDescent="0.3">
      <c r="B16" s="51" t="s">
        <v>15</v>
      </c>
      <c r="C16" s="365" t="s">
        <v>16</v>
      </c>
      <c r="D16" s="44"/>
    </row>
    <row r="17" spans="2:4" ht="15.75" thickTop="1" x14ac:dyDescent="0.2">
      <c r="B17" s="53" t="s">
        <v>17</v>
      </c>
      <c r="C17" s="366" t="s">
        <v>18</v>
      </c>
      <c r="D17" s="44"/>
    </row>
    <row r="18" spans="2:4" ht="6" customHeight="1" x14ac:dyDescent="0.2">
      <c r="B18" s="52"/>
      <c r="C18" s="52"/>
      <c r="D18" s="44"/>
    </row>
    <row r="19" spans="2:4" ht="15.75" thickBot="1" x14ac:dyDescent="0.3">
      <c r="B19" s="51" t="s">
        <v>19</v>
      </c>
      <c r="C19" s="365" t="s">
        <v>19</v>
      </c>
      <c r="D19" s="44"/>
    </row>
    <row r="20" spans="2:4" ht="15.75" thickTop="1" x14ac:dyDescent="0.2">
      <c r="B20" s="54" t="s">
        <v>20</v>
      </c>
      <c r="C20" s="366" t="s">
        <v>18</v>
      </c>
      <c r="D20" s="44"/>
    </row>
    <row r="21" spans="2:4" ht="6.6" customHeight="1" x14ac:dyDescent="0.2">
      <c r="B21" s="52"/>
      <c r="C21" s="52"/>
      <c r="D21" s="44"/>
    </row>
    <row r="22" spans="2:4" ht="15.75" thickBot="1" x14ac:dyDescent="0.3">
      <c r="B22" s="55" t="s">
        <v>21</v>
      </c>
      <c r="C22" s="365" t="s">
        <v>21</v>
      </c>
      <c r="D22" s="44"/>
    </row>
    <row r="23" spans="2:4" ht="15.75" thickTop="1" x14ac:dyDescent="0.2">
      <c r="B23" s="56" t="s">
        <v>22</v>
      </c>
      <c r="C23" s="366" t="s">
        <v>18</v>
      </c>
      <c r="D23" s="44"/>
    </row>
    <row r="24" spans="2:4" hidden="1" x14ac:dyDescent="0.2">
      <c r="B24" s="57"/>
      <c r="C24" s="58"/>
      <c r="D24" s="44"/>
    </row>
    <row r="25" spans="2:4" ht="15.6" customHeight="1" x14ac:dyDescent="0.2">
      <c r="B25" s="59"/>
      <c r="C25" s="60"/>
      <c r="D25" s="44"/>
    </row>
    <row r="26" spans="2:4" x14ac:dyDescent="0.2">
      <c r="C26" s="44"/>
      <c r="D26" s="44"/>
    </row>
    <row r="27" spans="2:4" x14ac:dyDescent="0.2">
      <c r="C27" s="44"/>
      <c r="D27" s="44"/>
    </row>
    <row r="28" spans="2:4" x14ac:dyDescent="0.2">
      <c r="C28" s="44"/>
      <c r="D28" s="44"/>
    </row>
    <row r="29" spans="2:4" x14ac:dyDescent="0.2">
      <c r="C29" s="44"/>
      <c r="D29" s="44"/>
    </row>
    <row r="30" spans="2:4" x14ac:dyDescent="0.2">
      <c r="C30" s="44"/>
      <c r="D30" s="44"/>
    </row>
    <row r="31" spans="2:4" x14ac:dyDescent="0.2">
      <c r="C31" s="44"/>
      <c r="D31" s="44"/>
    </row>
    <row r="32" spans="2:4" x14ac:dyDescent="0.2">
      <c r="C32" s="44"/>
      <c r="D32" s="44"/>
    </row>
    <row r="33" s="44" customFormat="1" x14ac:dyDescent="0.2"/>
    <row r="34" s="44" customFormat="1" x14ac:dyDescent="0.2"/>
    <row r="35" s="44" customFormat="1" x14ac:dyDescent="0.2"/>
    <row r="36" s="44" customFormat="1" x14ac:dyDescent="0.2"/>
    <row r="37" s="44" customFormat="1" x14ac:dyDescent="0.2"/>
    <row r="38" s="44" customFormat="1" x14ac:dyDescent="0.2"/>
    <row r="39" s="44" customFormat="1" x14ac:dyDescent="0.2"/>
    <row r="40" s="44" customFormat="1" x14ac:dyDescent="0.2"/>
    <row r="41" s="44" customFormat="1" x14ac:dyDescent="0.2"/>
    <row r="42" s="44" customFormat="1" x14ac:dyDescent="0.2"/>
    <row r="43" s="44" customFormat="1" x14ac:dyDescent="0.2"/>
    <row r="44" s="44" customFormat="1" x14ac:dyDescent="0.2"/>
    <row r="45" s="44" customFormat="1" x14ac:dyDescent="0.2"/>
    <row r="46" s="44" customFormat="1" x14ac:dyDescent="0.2"/>
    <row r="47" s="44" customFormat="1" x14ac:dyDescent="0.2"/>
    <row r="48" s="44" customFormat="1" x14ac:dyDescent="0.2"/>
    <row r="49" s="44" customFormat="1" x14ac:dyDescent="0.2"/>
    <row r="50" s="44" customFormat="1" x14ac:dyDescent="0.2"/>
    <row r="51" s="44" customFormat="1" x14ac:dyDescent="0.2"/>
    <row r="52" s="44" customFormat="1" x14ac:dyDescent="0.2"/>
    <row r="53" s="44" customFormat="1" x14ac:dyDescent="0.2"/>
    <row r="54" s="44" customFormat="1" x14ac:dyDescent="0.2"/>
    <row r="55" s="44" customFormat="1" x14ac:dyDescent="0.2"/>
    <row r="56" s="44" customFormat="1" x14ac:dyDescent="0.2"/>
    <row r="57" s="44" customFormat="1" x14ac:dyDescent="0.2"/>
    <row r="58" s="44" customFormat="1" x14ac:dyDescent="0.2"/>
    <row r="59" s="44" customFormat="1" x14ac:dyDescent="0.2"/>
    <row r="60" s="44" customFormat="1" x14ac:dyDescent="0.2"/>
    <row r="61" s="44" customFormat="1" x14ac:dyDescent="0.2"/>
    <row r="62" s="44" customFormat="1" x14ac:dyDescent="0.2"/>
    <row r="63" s="44" customFormat="1" x14ac:dyDescent="0.2"/>
    <row r="64" s="44" customFormat="1" x14ac:dyDescent="0.2"/>
    <row r="65" s="44" customFormat="1" x14ac:dyDescent="0.2"/>
    <row r="66" s="44" customFormat="1" x14ac:dyDescent="0.2"/>
    <row r="67" s="44" customFormat="1" x14ac:dyDescent="0.2"/>
    <row r="68" s="44" customFormat="1" x14ac:dyDescent="0.2"/>
    <row r="69" s="44" customFormat="1" x14ac:dyDescent="0.2"/>
    <row r="70" s="44" customFormat="1" x14ac:dyDescent="0.2"/>
    <row r="71" s="44" customFormat="1" x14ac:dyDescent="0.2"/>
    <row r="72" s="44" customFormat="1" x14ac:dyDescent="0.2"/>
    <row r="73" s="44" customFormat="1" x14ac:dyDescent="0.2"/>
    <row r="74" s="44" customFormat="1" x14ac:dyDescent="0.2"/>
    <row r="75" s="44" customFormat="1" x14ac:dyDescent="0.2"/>
    <row r="76" s="44" customFormat="1" x14ac:dyDescent="0.2"/>
    <row r="77" s="44" customFormat="1" x14ac:dyDescent="0.2"/>
    <row r="78" s="44" customFormat="1" x14ac:dyDescent="0.2"/>
    <row r="79" s="44" customFormat="1" x14ac:dyDescent="0.2"/>
    <row r="80" s="44" customFormat="1" x14ac:dyDescent="0.2"/>
    <row r="81" s="44" customFormat="1" x14ac:dyDescent="0.2"/>
    <row r="82" s="44" customFormat="1" x14ac:dyDescent="0.2"/>
    <row r="83" s="44" customFormat="1" x14ac:dyDescent="0.2"/>
    <row r="84" s="44" customFormat="1" x14ac:dyDescent="0.2"/>
    <row r="85" s="44" customFormat="1" x14ac:dyDescent="0.2"/>
    <row r="86" s="44" customFormat="1" x14ac:dyDescent="0.2"/>
    <row r="87" s="44" customFormat="1" x14ac:dyDescent="0.2"/>
    <row r="88" s="44" customFormat="1" x14ac:dyDescent="0.2"/>
    <row r="89" s="44" customFormat="1" x14ac:dyDescent="0.2"/>
    <row r="90" s="44" customFormat="1" x14ac:dyDescent="0.2"/>
    <row r="91" s="44" customFormat="1" x14ac:dyDescent="0.2"/>
    <row r="92" s="44" customFormat="1" x14ac:dyDescent="0.2"/>
    <row r="93" s="44" customFormat="1" x14ac:dyDescent="0.2"/>
    <row r="94" s="44" customFormat="1" x14ac:dyDescent="0.2"/>
    <row r="95" s="44" customFormat="1" x14ac:dyDescent="0.2"/>
    <row r="96" s="44" customFormat="1" x14ac:dyDescent="0.2"/>
    <row r="97" s="44" customFormat="1" x14ac:dyDescent="0.2"/>
    <row r="98" s="44" customFormat="1" x14ac:dyDescent="0.2"/>
    <row r="99" s="44" customFormat="1" x14ac:dyDescent="0.2"/>
    <row r="100" s="44" customFormat="1" x14ac:dyDescent="0.2"/>
    <row r="101" s="44" customFormat="1" x14ac:dyDescent="0.2"/>
    <row r="102" s="44" customFormat="1" x14ac:dyDescent="0.2"/>
    <row r="103" s="44" customFormat="1" x14ac:dyDescent="0.2"/>
    <row r="104" s="44" customFormat="1" x14ac:dyDescent="0.2"/>
    <row r="105" s="44" customFormat="1" x14ac:dyDescent="0.2"/>
    <row r="106" s="44" customFormat="1" x14ac:dyDescent="0.2"/>
    <row r="107" s="44" customFormat="1" x14ac:dyDescent="0.2"/>
    <row r="108" s="44" customFormat="1" x14ac:dyDescent="0.2"/>
    <row r="109" s="44" customFormat="1" x14ac:dyDescent="0.2"/>
    <row r="110" s="44" customFormat="1" x14ac:dyDescent="0.2"/>
    <row r="111" s="44" customFormat="1" x14ac:dyDescent="0.2"/>
    <row r="112" s="44" customFormat="1" x14ac:dyDescent="0.2"/>
    <row r="113" s="44" customFormat="1" x14ac:dyDescent="0.2"/>
  </sheetData>
  <mergeCells count="1">
    <mergeCell ref="B10:C10"/>
  </mergeCells>
  <hyperlinks>
    <hyperlink ref="C16" location="'G - Governança'!A1" display="Governança " xr:uid="{025A1F61-30BB-45EF-AE2D-A28235552BAC}"/>
    <hyperlink ref="C17" location="'Dados Governança'!A1" display="Dados" xr:uid="{A4A47108-E234-420C-AF10-C6917B237E74}"/>
    <hyperlink ref="C19" location="Ambiental!A1" display="Ambiental" xr:uid="{53A92CFD-44C1-453E-9798-D75A8043C55E}"/>
    <hyperlink ref="C20" location="'Dados Ambientais'!A1" display="Dados" xr:uid="{E1A9B986-E61A-4A31-91D7-1AABA8DB7EA4}"/>
    <hyperlink ref="C22" location="Social!A1" display="Social" xr:uid="{4E0C9375-F25D-4CB5-BADE-932308690725}"/>
    <hyperlink ref="C23" location="'Dados Sociais'!A1" display="Dados" xr:uid="{B6A1CAB0-0EFF-4D3B-9E20-D6A3045A61A7}"/>
    <hyperlink ref="C14" location="'Temas Materiais'!A1" display="Temas Materiais" xr:uid="{89144731-2C80-4EB9-9FFD-66C61F0ECC76}"/>
    <hyperlink ref="C12" location="'Compromissos Públicos'!A1" display="Avanços" xr:uid="{A011BE7E-0366-4AE9-8876-B07F076D57C6}"/>
  </hyperlinks>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82DF1-9166-44B4-8583-7C627C583068}">
  <dimension ref="A1:XFD31"/>
  <sheetViews>
    <sheetView showGridLines="0" showRowColHeaders="0" zoomScaleNormal="100" workbookViewId="0">
      <selection activeCell="F15" sqref="F15"/>
      <extLst>
        <ext xmlns:xlsdti="http://schemas.microsoft.com/office/spreadsheetml/2023/showDataTypeIcons" uri="{77bfe23e-c014-4d31-8a63-9c772dbf06b6}">
          <xlsdti:showDataTypeIcons visible="0"/>
        </ext>
      </extLst>
    </sheetView>
  </sheetViews>
  <sheetFormatPr defaultColWidth="0" defaultRowHeight="14.25" zeroHeight="1" x14ac:dyDescent="0.2"/>
  <cols>
    <col min="1" max="1" width="8.7109375" style="62" customWidth="1"/>
    <col min="2" max="2" width="19.5703125" style="80" customWidth="1"/>
    <col min="3" max="3" width="2.5703125" style="62" customWidth="1"/>
    <col min="4" max="4" width="42.42578125" style="62" customWidth="1"/>
    <col min="5" max="5" width="2.5703125" style="62" customWidth="1"/>
    <col min="6" max="6" width="39.28515625" style="62" customWidth="1"/>
    <col min="7" max="7" width="1.5703125" style="62" customWidth="1"/>
    <col min="8" max="8" width="24.85546875" style="98" customWidth="1"/>
    <col min="9" max="9" width="2.5703125" style="72" customWidth="1"/>
    <col min="10" max="10" width="25.5703125" style="73" customWidth="1"/>
    <col min="11" max="11" width="2.5703125" style="73" customWidth="1"/>
    <col min="12" max="12" width="25.5703125" style="73" customWidth="1"/>
    <col min="13" max="13" width="3.140625" style="73" customWidth="1"/>
    <col min="14" max="15" width="25.5703125" style="73" customWidth="1"/>
    <col min="16" max="16" width="2.5703125" style="73" customWidth="1"/>
    <col min="17" max="17" width="25.5703125" style="73" hidden="1" customWidth="1"/>
    <col min="18" max="18" width="8.7109375" style="73" hidden="1" customWidth="1"/>
    <col min="19" max="21" width="12.140625" style="73" hidden="1" customWidth="1"/>
    <col min="22" max="22" width="12.140625" style="62" hidden="1" customWidth="1"/>
    <col min="23" max="16384" width="12.140625" style="62" hidden="1"/>
  </cols>
  <sheetData>
    <row r="1" spans="1:21" ht="14.1" customHeight="1" x14ac:dyDescent="0.2">
      <c r="A1" s="43"/>
      <c r="B1" s="44"/>
      <c r="C1" s="44"/>
      <c r="D1" s="44"/>
      <c r="H1" s="72"/>
    </row>
    <row r="2" spans="1:21" ht="14.1" customHeight="1" x14ac:dyDescent="0.2">
      <c r="A2" s="45"/>
      <c r="B2" s="46"/>
      <c r="C2" s="46"/>
      <c r="D2" s="46"/>
      <c r="E2" s="46"/>
      <c r="F2" s="46"/>
      <c r="G2" s="46"/>
      <c r="H2" s="46"/>
      <c r="I2" s="46"/>
      <c r="J2" s="46"/>
      <c r="K2" s="46"/>
      <c r="L2" s="46"/>
      <c r="M2" s="46"/>
      <c r="N2" s="46"/>
      <c r="O2" s="46"/>
      <c r="P2" s="46"/>
      <c r="Q2" s="74"/>
      <c r="R2" s="74"/>
    </row>
    <row r="3" spans="1:21" ht="14.45" customHeight="1" x14ac:dyDescent="0.2">
      <c r="B3" s="62"/>
      <c r="H3" s="72"/>
    </row>
    <row r="4" spans="1:21" ht="14.45" customHeight="1" x14ac:dyDescent="0.2">
      <c r="B4" s="62"/>
      <c r="H4" s="72"/>
      <c r="L4" s="49"/>
      <c r="M4" s="49"/>
      <c r="N4" s="49"/>
      <c r="O4" s="49"/>
      <c r="S4" s="49"/>
      <c r="T4" s="49"/>
      <c r="U4" s="49"/>
    </row>
    <row r="5" spans="1:21" ht="14.45" customHeight="1" x14ac:dyDescent="0.2">
      <c r="B5" s="62"/>
      <c r="H5" s="72"/>
    </row>
    <row r="6" spans="1:21" x14ac:dyDescent="0.2">
      <c r="B6" s="62"/>
      <c r="H6" s="72"/>
    </row>
    <row r="7" spans="1:21" ht="14.1" customHeight="1" x14ac:dyDescent="0.2">
      <c r="B7" s="62"/>
      <c r="H7" s="72"/>
      <c r="Q7" s="62"/>
    </row>
    <row r="8" spans="1:21" ht="19.5" x14ac:dyDescent="0.25">
      <c r="B8" s="468" t="s">
        <v>23</v>
      </c>
      <c r="C8" s="468"/>
      <c r="D8" s="468"/>
      <c r="E8" s="468"/>
      <c r="F8" s="468"/>
      <c r="G8" s="468"/>
      <c r="H8" s="468"/>
    </row>
    <row r="9" spans="1:21" ht="16.149999999999999" customHeight="1" x14ac:dyDescent="0.25">
      <c r="B9" s="75"/>
      <c r="C9" s="75"/>
      <c r="D9" s="75"/>
      <c r="E9" s="75"/>
      <c r="F9" s="75"/>
      <c r="G9" s="75"/>
      <c r="H9" s="76"/>
    </row>
    <row r="10" spans="1:21" ht="4.9000000000000004" customHeight="1" x14ac:dyDescent="0.2">
      <c r="B10" s="77"/>
      <c r="C10" s="77"/>
      <c r="H10" s="72"/>
    </row>
    <row r="11" spans="1:21" s="78" customFormat="1" ht="30" customHeight="1" x14ac:dyDescent="0.2">
      <c r="B11" s="79" t="s">
        <v>24</v>
      </c>
      <c r="C11" s="79"/>
      <c r="D11" s="79" t="s">
        <v>867</v>
      </c>
      <c r="E11" s="79"/>
      <c r="F11" s="79" t="s">
        <v>868</v>
      </c>
      <c r="G11" s="79"/>
      <c r="H11" s="79" t="s">
        <v>25</v>
      </c>
      <c r="I11" s="79"/>
      <c r="J11" s="79" t="s">
        <v>26</v>
      </c>
      <c r="K11" s="79"/>
      <c r="L11" s="79">
        <v>2023</v>
      </c>
      <c r="M11" s="79"/>
      <c r="N11" s="79">
        <v>2024</v>
      </c>
      <c r="O11" s="79">
        <v>2025</v>
      </c>
      <c r="P11" s="73"/>
      <c r="Q11" s="79" t="s">
        <v>27</v>
      </c>
    </row>
    <row r="12" spans="1:21" ht="69.75" customHeight="1" x14ac:dyDescent="0.2">
      <c r="B12" s="466" t="s">
        <v>28</v>
      </c>
      <c r="C12" s="81"/>
      <c r="D12" s="82" t="s">
        <v>876</v>
      </c>
      <c r="E12" s="83"/>
      <c r="F12" s="92" t="s">
        <v>869</v>
      </c>
      <c r="G12" s="83"/>
      <c r="H12" s="85" t="s">
        <v>870</v>
      </c>
      <c r="I12" s="84"/>
      <c r="J12" s="83">
        <v>0.47</v>
      </c>
      <c r="K12" s="83"/>
      <c r="L12" s="83">
        <v>0.44</v>
      </c>
      <c r="M12" s="83"/>
      <c r="N12" s="83">
        <v>0.4</v>
      </c>
      <c r="O12" s="83">
        <v>0.37</v>
      </c>
      <c r="R12" s="62"/>
      <c r="S12" s="62"/>
      <c r="T12" s="62"/>
      <c r="U12" s="62"/>
    </row>
    <row r="13" spans="1:21" s="98" customFormat="1" ht="39" customHeight="1" x14ac:dyDescent="0.2">
      <c r="A13" s="62"/>
      <c r="B13" s="466"/>
      <c r="C13" s="81"/>
      <c r="D13" s="82" t="s">
        <v>29</v>
      </c>
      <c r="E13" s="83"/>
      <c r="F13" s="85" t="s">
        <v>871</v>
      </c>
      <c r="G13" s="83"/>
      <c r="H13" s="83" t="s">
        <v>30</v>
      </c>
      <c r="I13" s="84"/>
      <c r="J13" s="83">
        <v>95.5</v>
      </c>
      <c r="K13" s="83"/>
      <c r="L13" s="83">
        <v>95.5</v>
      </c>
      <c r="M13" s="83"/>
      <c r="N13" s="83">
        <v>98.6</v>
      </c>
      <c r="O13" s="83">
        <v>98.3</v>
      </c>
    </row>
    <row r="14" spans="1:21" s="98" customFormat="1" ht="57.75" customHeight="1" x14ac:dyDescent="0.2">
      <c r="A14" s="62"/>
      <c r="B14" s="466"/>
      <c r="C14" s="81"/>
      <c r="D14" s="92" t="s">
        <v>877</v>
      </c>
      <c r="E14" s="83"/>
      <c r="F14" s="85" t="s">
        <v>872</v>
      </c>
      <c r="G14" s="83"/>
      <c r="H14" s="378" t="s">
        <v>36</v>
      </c>
      <c r="I14" s="84"/>
      <c r="J14" s="378" t="s">
        <v>36</v>
      </c>
      <c r="K14" s="83"/>
      <c r="L14" s="378" t="s">
        <v>36</v>
      </c>
      <c r="M14" s="83"/>
      <c r="N14" s="378" t="s">
        <v>36</v>
      </c>
      <c r="O14" s="378" t="s">
        <v>36</v>
      </c>
    </row>
    <row r="15" spans="1:21" s="98" customFormat="1" ht="45" customHeight="1" x14ac:dyDescent="0.2">
      <c r="A15" s="62"/>
      <c r="B15" s="467"/>
      <c r="C15" s="86"/>
      <c r="D15" s="377" t="s">
        <v>878</v>
      </c>
      <c r="E15" s="87"/>
      <c r="F15" s="95" t="s">
        <v>873</v>
      </c>
      <c r="G15" s="87"/>
      <c r="H15" s="379" t="s">
        <v>36</v>
      </c>
      <c r="I15" s="88"/>
      <c r="J15" s="87" t="s">
        <v>36</v>
      </c>
      <c r="K15" s="87"/>
      <c r="L15" s="376" t="s">
        <v>36</v>
      </c>
      <c r="M15" s="376"/>
      <c r="N15" s="376" t="s">
        <v>36</v>
      </c>
      <c r="O15" s="376" t="s">
        <v>36</v>
      </c>
      <c r="P15" s="376"/>
    </row>
    <row r="16" spans="1:21" ht="57" customHeight="1" x14ac:dyDescent="0.2">
      <c r="B16" s="469" t="s">
        <v>31</v>
      </c>
      <c r="C16" s="465"/>
      <c r="D16" s="89" t="s">
        <v>32</v>
      </c>
      <c r="E16" s="463"/>
      <c r="F16" s="93" t="s">
        <v>874</v>
      </c>
      <c r="G16" s="90"/>
      <c r="H16" s="90" t="s">
        <v>889</v>
      </c>
      <c r="I16" s="463"/>
      <c r="J16" s="83">
        <v>2.2599999999999998</v>
      </c>
      <c r="K16" s="91"/>
      <c r="L16" s="85" t="s">
        <v>875</v>
      </c>
      <c r="M16" s="85"/>
      <c r="N16" s="85">
        <v>2.2599999999999998</v>
      </c>
      <c r="O16" s="85">
        <v>2.0499999999999998</v>
      </c>
      <c r="P16" s="91"/>
      <c r="R16" s="62"/>
      <c r="S16" s="62"/>
      <c r="T16" s="62"/>
      <c r="U16" s="62"/>
    </row>
    <row r="17" spans="1:16384" ht="59.25" customHeight="1" x14ac:dyDescent="0.2">
      <c r="B17" s="470"/>
      <c r="C17" s="466"/>
      <c r="D17" s="92" t="s">
        <v>33</v>
      </c>
      <c r="E17" s="464"/>
      <c r="F17" s="85" t="s">
        <v>879</v>
      </c>
      <c r="G17" s="83"/>
      <c r="H17" s="85" t="s">
        <v>880</v>
      </c>
      <c r="I17" s="464"/>
      <c r="J17" s="83">
        <v>20.100000000000001</v>
      </c>
      <c r="K17" s="84"/>
      <c r="L17" s="85">
        <v>20.100000000000001</v>
      </c>
      <c r="M17" s="85"/>
      <c r="N17" s="380">
        <v>19.649999999999999</v>
      </c>
      <c r="O17" s="380">
        <v>20.48</v>
      </c>
      <c r="P17" s="381"/>
      <c r="Q17" s="381"/>
      <c r="R17" s="382"/>
      <c r="S17" s="382"/>
      <c r="T17" s="382"/>
      <c r="U17" s="382"/>
      <c r="V17" s="382"/>
      <c r="W17" s="382"/>
      <c r="X17" s="382"/>
      <c r="Y17" s="382"/>
      <c r="Z17" s="382"/>
      <c r="AA17" s="382"/>
      <c r="AB17" s="382"/>
      <c r="AC17" s="382"/>
      <c r="AD17" s="382"/>
      <c r="AE17" s="382"/>
      <c r="AF17" s="382"/>
      <c r="AG17" s="382"/>
      <c r="AH17" s="382"/>
      <c r="AI17" s="382"/>
      <c r="AJ17" s="382"/>
      <c r="AK17" s="382"/>
      <c r="AL17" s="382"/>
      <c r="AM17" s="382"/>
      <c r="AN17" s="382"/>
      <c r="AO17" s="382"/>
      <c r="AP17" s="382"/>
      <c r="AQ17" s="382"/>
      <c r="AR17" s="382"/>
      <c r="AS17" s="382"/>
      <c r="AT17" s="382"/>
      <c r="AU17" s="382"/>
      <c r="AV17" s="382"/>
      <c r="AW17" s="382"/>
      <c r="AX17" s="382"/>
      <c r="AY17" s="382"/>
      <c r="AZ17" s="382"/>
      <c r="BA17" s="382"/>
      <c r="BB17" s="382"/>
      <c r="BC17" s="382"/>
      <c r="BD17" s="382"/>
      <c r="BE17" s="382"/>
      <c r="BF17" s="382"/>
      <c r="BG17" s="382"/>
      <c r="BH17" s="382"/>
      <c r="BI17" s="382"/>
      <c r="BJ17" s="382"/>
      <c r="BK17" s="382"/>
      <c r="BL17" s="382"/>
      <c r="BM17" s="382"/>
      <c r="BN17" s="382"/>
      <c r="BO17" s="382"/>
      <c r="BP17" s="382"/>
      <c r="BQ17" s="382"/>
      <c r="BR17" s="382"/>
      <c r="BS17" s="382"/>
      <c r="BT17" s="382"/>
      <c r="BU17" s="382"/>
      <c r="BV17" s="382"/>
      <c r="BW17" s="382"/>
      <c r="BX17" s="382"/>
      <c r="BY17" s="382"/>
      <c r="BZ17" s="382"/>
      <c r="CA17" s="382"/>
      <c r="CB17" s="382"/>
      <c r="CC17" s="382"/>
      <c r="CD17" s="382"/>
      <c r="CE17" s="382"/>
      <c r="CF17" s="382"/>
      <c r="CG17" s="382"/>
      <c r="CH17" s="382"/>
      <c r="CI17" s="382"/>
      <c r="CJ17" s="382"/>
      <c r="CK17" s="382"/>
      <c r="CL17" s="382"/>
      <c r="CM17" s="382"/>
      <c r="CN17" s="382"/>
      <c r="CO17" s="382"/>
      <c r="CP17" s="382"/>
      <c r="CQ17" s="382"/>
      <c r="CR17" s="382"/>
      <c r="CS17" s="382"/>
      <c r="CT17" s="382"/>
      <c r="CU17" s="382"/>
      <c r="CV17" s="382"/>
      <c r="CW17" s="382"/>
      <c r="CX17" s="382"/>
      <c r="CY17" s="382"/>
      <c r="CZ17" s="382"/>
      <c r="DA17" s="382"/>
      <c r="DB17" s="382"/>
      <c r="DC17" s="382"/>
      <c r="DD17" s="382"/>
      <c r="DE17" s="382"/>
      <c r="DF17" s="382"/>
      <c r="DG17" s="382"/>
      <c r="DH17" s="382"/>
      <c r="DI17" s="382"/>
      <c r="DJ17" s="382"/>
      <c r="DK17" s="382"/>
      <c r="DL17" s="382"/>
      <c r="DM17" s="382"/>
      <c r="DN17" s="382"/>
      <c r="DO17" s="382"/>
      <c r="DP17" s="382"/>
      <c r="DQ17" s="382"/>
      <c r="DR17" s="382"/>
      <c r="DS17" s="382"/>
      <c r="DT17" s="382"/>
      <c r="DU17" s="382"/>
      <c r="DV17" s="382"/>
      <c r="DW17" s="382"/>
      <c r="DX17" s="382"/>
      <c r="DY17" s="382"/>
      <c r="DZ17" s="382"/>
      <c r="EA17" s="382"/>
      <c r="EB17" s="382"/>
      <c r="EC17" s="382"/>
      <c r="ED17" s="382"/>
      <c r="EE17" s="382"/>
      <c r="EF17" s="382"/>
      <c r="EG17" s="382"/>
      <c r="EH17" s="382"/>
      <c r="EI17" s="382"/>
      <c r="EJ17" s="382"/>
      <c r="EK17" s="382"/>
      <c r="EL17" s="382"/>
      <c r="EM17" s="382"/>
      <c r="EN17" s="382"/>
      <c r="EO17" s="382"/>
      <c r="EP17" s="382"/>
      <c r="EQ17" s="382"/>
      <c r="ER17" s="382"/>
      <c r="ES17" s="382"/>
      <c r="ET17" s="382"/>
      <c r="EU17" s="382"/>
      <c r="EV17" s="382"/>
      <c r="EW17" s="382"/>
      <c r="EX17" s="382"/>
      <c r="EY17" s="382"/>
      <c r="EZ17" s="382"/>
      <c r="FA17" s="382"/>
      <c r="FB17" s="382"/>
      <c r="FC17" s="382"/>
      <c r="FD17" s="382"/>
      <c r="FE17" s="382"/>
      <c r="FF17" s="382"/>
      <c r="FG17" s="382"/>
      <c r="FH17" s="382"/>
      <c r="FI17" s="382"/>
      <c r="FJ17" s="382"/>
      <c r="FK17" s="382"/>
      <c r="FL17" s="382"/>
      <c r="FM17" s="382"/>
      <c r="FN17" s="382"/>
      <c r="FO17" s="382"/>
      <c r="FP17" s="382"/>
      <c r="FQ17" s="382"/>
      <c r="FR17" s="382"/>
      <c r="FS17" s="382"/>
      <c r="FT17" s="382"/>
      <c r="FU17" s="382"/>
      <c r="FV17" s="382"/>
      <c r="FW17" s="382"/>
      <c r="FX17" s="382"/>
      <c r="FY17" s="382"/>
      <c r="FZ17" s="382"/>
      <c r="GA17" s="382"/>
      <c r="GB17" s="382"/>
      <c r="GC17" s="382"/>
      <c r="GD17" s="382"/>
      <c r="GE17" s="382"/>
      <c r="GF17" s="382"/>
      <c r="GG17" s="382"/>
      <c r="GH17" s="382"/>
      <c r="GI17" s="382"/>
      <c r="GJ17" s="382"/>
      <c r="GK17" s="382"/>
      <c r="GL17" s="382"/>
      <c r="GM17" s="382"/>
      <c r="GN17" s="382"/>
      <c r="GO17" s="382"/>
      <c r="GP17" s="382"/>
      <c r="GQ17" s="382"/>
      <c r="GR17" s="382"/>
      <c r="GS17" s="382"/>
      <c r="GT17" s="382"/>
      <c r="GU17" s="382"/>
      <c r="GV17" s="382"/>
      <c r="GW17" s="382"/>
      <c r="GX17" s="382"/>
      <c r="GY17" s="382"/>
      <c r="GZ17" s="382"/>
      <c r="HA17" s="382"/>
      <c r="HB17" s="382"/>
      <c r="HC17" s="382"/>
      <c r="HD17" s="382"/>
      <c r="HE17" s="382"/>
      <c r="HF17" s="382"/>
      <c r="HG17" s="382"/>
      <c r="HH17" s="382"/>
      <c r="HI17" s="382"/>
      <c r="HJ17" s="382"/>
      <c r="HK17" s="382"/>
      <c r="HL17" s="382"/>
      <c r="HM17" s="382"/>
      <c r="HN17" s="382"/>
      <c r="HO17" s="382"/>
      <c r="HP17" s="382"/>
      <c r="HQ17" s="382"/>
      <c r="HR17" s="382"/>
      <c r="HS17" s="382"/>
      <c r="HT17" s="382"/>
      <c r="HU17" s="382"/>
      <c r="HV17" s="382"/>
      <c r="HW17" s="382"/>
      <c r="HX17" s="382"/>
      <c r="HY17" s="382"/>
      <c r="HZ17" s="382"/>
      <c r="IA17" s="382"/>
      <c r="IB17" s="382"/>
      <c r="IC17" s="382"/>
      <c r="ID17" s="382"/>
      <c r="IE17" s="382"/>
      <c r="IF17" s="382"/>
      <c r="IG17" s="382"/>
      <c r="IH17" s="382"/>
      <c r="II17" s="382"/>
      <c r="IJ17" s="382"/>
      <c r="IK17" s="382"/>
      <c r="IL17" s="382"/>
      <c r="IM17" s="382"/>
      <c r="IN17" s="382"/>
      <c r="IO17" s="382"/>
      <c r="IP17" s="382"/>
      <c r="IQ17" s="382"/>
      <c r="IR17" s="382"/>
      <c r="IS17" s="382"/>
      <c r="IT17" s="382"/>
      <c r="IU17" s="382"/>
      <c r="IV17" s="382"/>
      <c r="IW17" s="382"/>
      <c r="IX17" s="382"/>
      <c r="IY17" s="382"/>
      <c r="IZ17" s="382"/>
      <c r="JA17" s="382"/>
      <c r="JB17" s="382"/>
      <c r="JC17" s="382"/>
      <c r="JD17" s="382"/>
      <c r="JE17" s="382"/>
      <c r="JF17" s="382"/>
      <c r="JG17" s="382"/>
      <c r="JH17" s="382"/>
      <c r="JI17" s="382"/>
      <c r="JJ17" s="382"/>
      <c r="JK17" s="382"/>
      <c r="JL17" s="382"/>
      <c r="JM17" s="382"/>
      <c r="JN17" s="382"/>
      <c r="JO17" s="382"/>
      <c r="JP17" s="382"/>
      <c r="JQ17" s="382"/>
      <c r="JR17" s="382"/>
      <c r="JS17" s="382"/>
      <c r="JT17" s="382"/>
      <c r="JU17" s="382"/>
      <c r="JV17" s="382"/>
      <c r="JW17" s="382"/>
      <c r="JX17" s="382"/>
      <c r="JY17" s="382"/>
      <c r="JZ17" s="382"/>
      <c r="KA17" s="382"/>
      <c r="KB17" s="382"/>
      <c r="KC17" s="382"/>
      <c r="KD17" s="382"/>
      <c r="KE17" s="382"/>
      <c r="KF17" s="382"/>
      <c r="KG17" s="382"/>
      <c r="KH17" s="382"/>
      <c r="KI17" s="382"/>
      <c r="KJ17" s="382"/>
      <c r="KK17" s="382"/>
      <c r="KL17" s="382"/>
      <c r="KM17" s="382"/>
      <c r="KN17" s="382"/>
      <c r="KO17" s="382"/>
      <c r="KP17" s="382"/>
      <c r="KQ17" s="382"/>
      <c r="KR17" s="382"/>
      <c r="KS17" s="382"/>
      <c r="KT17" s="382"/>
      <c r="KU17" s="382"/>
      <c r="KV17" s="382"/>
      <c r="KW17" s="382"/>
      <c r="KX17" s="382"/>
      <c r="KY17" s="382"/>
      <c r="KZ17" s="382"/>
      <c r="LA17" s="382"/>
      <c r="LB17" s="382"/>
      <c r="LC17" s="382"/>
      <c r="LD17" s="382"/>
      <c r="LE17" s="382"/>
      <c r="LF17" s="382"/>
      <c r="LG17" s="382"/>
      <c r="LH17" s="382"/>
      <c r="LI17" s="382"/>
      <c r="LJ17" s="382"/>
      <c r="LK17" s="382"/>
      <c r="LL17" s="382"/>
      <c r="LM17" s="382"/>
      <c r="LN17" s="382"/>
      <c r="LO17" s="382"/>
      <c r="LP17" s="382"/>
      <c r="LQ17" s="382"/>
      <c r="LR17" s="382"/>
      <c r="LS17" s="382"/>
      <c r="LT17" s="382"/>
      <c r="LU17" s="382"/>
      <c r="LV17" s="382"/>
      <c r="LW17" s="382"/>
      <c r="LX17" s="382"/>
      <c r="LY17" s="382"/>
      <c r="LZ17" s="382"/>
      <c r="MA17" s="382"/>
      <c r="MB17" s="382"/>
      <c r="MC17" s="382"/>
      <c r="MD17" s="382"/>
      <c r="ME17" s="382"/>
      <c r="MF17" s="382"/>
      <c r="MG17" s="382"/>
      <c r="MH17" s="382"/>
      <c r="MI17" s="382"/>
      <c r="MJ17" s="382"/>
      <c r="MK17" s="382"/>
      <c r="ML17" s="382"/>
      <c r="MM17" s="382"/>
      <c r="MN17" s="382"/>
      <c r="MO17" s="382"/>
      <c r="MP17" s="382"/>
      <c r="MQ17" s="382"/>
      <c r="MR17" s="382"/>
      <c r="MS17" s="382"/>
      <c r="MT17" s="382"/>
      <c r="MU17" s="382"/>
      <c r="MV17" s="382"/>
      <c r="MW17" s="382"/>
      <c r="MX17" s="382"/>
      <c r="MY17" s="382"/>
      <c r="MZ17" s="382"/>
      <c r="NA17" s="382"/>
      <c r="NB17" s="382"/>
      <c r="NC17" s="382"/>
      <c r="ND17" s="382"/>
      <c r="NE17" s="382"/>
      <c r="NF17" s="382"/>
      <c r="NG17" s="382"/>
      <c r="NH17" s="382"/>
      <c r="NI17" s="382"/>
      <c r="NJ17" s="382"/>
      <c r="NK17" s="382"/>
      <c r="NL17" s="382"/>
      <c r="NM17" s="382"/>
      <c r="NN17" s="382"/>
      <c r="NO17" s="382"/>
      <c r="NP17" s="382"/>
      <c r="NQ17" s="382"/>
      <c r="NR17" s="382"/>
      <c r="NS17" s="382"/>
      <c r="NT17" s="382"/>
      <c r="NU17" s="382"/>
      <c r="NV17" s="382"/>
      <c r="NW17" s="382"/>
      <c r="NX17" s="382"/>
      <c r="NY17" s="382"/>
      <c r="NZ17" s="382"/>
      <c r="OA17" s="382"/>
      <c r="OB17" s="382"/>
      <c r="OC17" s="382"/>
      <c r="OD17" s="382"/>
      <c r="OE17" s="382"/>
      <c r="OF17" s="382"/>
      <c r="OG17" s="382"/>
      <c r="OH17" s="382"/>
      <c r="OI17" s="382"/>
      <c r="OJ17" s="382"/>
      <c r="OK17" s="382"/>
      <c r="OL17" s="382"/>
      <c r="OM17" s="382"/>
      <c r="ON17" s="382"/>
      <c r="OO17" s="382"/>
      <c r="OP17" s="382"/>
      <c r="OQ17" s="382"/>
      <c r="OR17" s="382"/>
      <c r="OS17" s="382"/>
      <c r="OT17" s="382"/>
      <c r="OU17" s="382"/>
      <c r="OV17" s="382"/>
      <c r="OW17" s="382"/>
      <c r="OX17" s="382"/>
      <c r="OY17" s="382"/>
      <c r="OZ17" s="382"/>
      <c r="PA17" s="382"/>
      <c r="PB17" s="382"/>
      <c r="PC17" s="382"/>
      <c r="PD17" s="382"/>
      <c r="PE17" s="382"/>
      <c r="PF17" s="382"/>
      <c r="PG17" s="382"/>
      <c r="PH17" s="382"/>
      <c r="PI17" s="382"/>
      <c r="PJ17" s="382"/>
      <c r="PK17" s="382"/>
      <c r="PL17" s="382"/>
      <c r="PM17" s="382"/>
      <c r="PN17" s="382"/>
      <c r="PO17" s="382"/>
      <c r="PP17" s="382"/>
      <c r="PQ17" s="382"/>
      <c r="PR17" s="382"/>
      <c r="PS17" s="382"/>
      <c r="PT17" s="382"/>
      <c r="PU17" s="382"/>
      <c r="PV17" s="382"/>
      <c r="PW17" s="382"/>
      <c r="PX17" s="382"/>
      <c r="PY17" s="382"/>
      <c r="PZ17" s="382"/>
      <c r="QA17" s="382"/>
      <c r="QB17" s="382"/>
      <c r="QC17" s="382"/>
      <c r="QD17" s="382"/>
      <c r="QE17" s="382"/>
      <c r="QF17" s="382"/>
      <c r="QG17" s="382"/>
      <c r="QH17" s="382"/>
      <c r="QI17" s="382"/>
      <c r="QJ17" s="382"/>
      <c r="QK17" s="382"/>
      <c r="QL17" s="382"/>
      <c r="QM17" s="382"/>
      <c r="QN17" s="382"/>
      <c r="QO17" s="382"/>
      <c r="QP17" s="382"/>
      <c r="QQ17" s="382"/>
      <c r="QR17" s="382"/>
      <c r="QS17" s="382"/>
      <c r="QT17" s="382"/>
      <c r="QU17" s="382"/>
      <c r="QV17" s="382"/>
      <c r="QW17" s="382"/>
      <c r="QX17" s="382"/>
      <c r="QY17" s="382"/>
      <c r="QZ17" s="382"/>
      <c r="RA17" s="382"/>
      <c r="RB17" s="382"/>
      <c r="RC17" s="382"/>
      <c r="RD17" s="382"/>
      <c r="RE17" s="382"/>
      <c r="RF17" s="382"/>
      <c r="RG17" s="382"/>
      <c r="RH17" s="382"/>
      <c r="RI17" s="382"/>
      <c r="RJ17" s="382"/>
      <c r="RK17" s="382"/>
      <c r="RL17" s="382"/>
      <c r="RM17" s="382"/>
      <c r="RN17" s="382"/>
      <c r="RO17" s="382"/>
      <c r="RP17" s="382"/>
      <c r="RQ17" s="382"/>
      <c r="RR17" s="382"/>
      <c r="RS17" s="382"/>
      <c r="RT17" s="382"/>
      <c r="RU17" s="382"/>
      <c r="RV17" s="382"/>
      <c r="RW17" s="382"/>
      <c r="RX17" s="382"/>
      <c r="RY17" s="382"/>
      <c r="RZ17" s="382"/>
      <c r="SA17" s="382"/>
      <c r="SB17" s="382"/>
      <c r="SC17" s="382"/>
      <c r="SD17" s="382"/>
      <c r="SE17" s="382"/>
      <c r="SF17" s="382"/>
      <c r="SG17" s="382"/>
      <c r="SH17" s="382"/>
      <c r="SI17" s="382"/>
      <c r="SJ17" s="382"/>
      <c r="SK17" s="382"/>
      <c r="SL17" s="382"/>
      <c r="SM17" s="382"/>
      <c r="SN17" s="382"/>
      <c r="SO17" s="382"/>
      <c r="SP17" s="382"/>
      <c r="SQ17" s="382"/>
      <c r="SR17" s="382"/>
      <c r="SS17" s="382"/>
      <c r="ST17" s="382"/>
      <c r="SU17" s="382"/>
      <c r="SV17" s="382"/>
      <c r="SW17" s="382"/>
      <c r="SX17" s="382"/>
      <c r="SY17" s="382"/>
      <c r="SZ17" s="382"/>
      <c r="TA17" s="382"/>
      <c r="TB17" s="382"/>
      <c r="TC17" s="382"/>
      <c r="TD17" s="382"/>
      <c r="TE17" s="382"/>
      <c r="TF17" s="382"/>
      <c r="TG17" s="382"/>
      <c r="TH17" s="382"/>
      <c r="TI17" s="382"/>
      <c r="TJ17" s="382"/>
      <c r="TK17" s="382"/>
      <c r="TL17" s="382"/>
      <c r="TM17" s="382"/>
      <c r="TN17" s="382"/>
      <c r="TO17" s="382"/>
      <c r="TP17" s="382"/>
      <c r="TQ17" s="382"/>
      <c r="TR17" s="382"/>
      <c r="TS17" s="382"/>
      <c r="TT17" s="382"/>
      <c r="TU17" s="382"/>
      <c r="TV17" s="382"/>
      <c r="TW17" s="382"/>
      <c r="TX17" s="382"/>
      <c r="TY17" s="382"/>
      <c r="TZ17" s="382"/>
      <c r="UA17" s="382"/>
      <c r="UB17" s="382"/>
      <c r="UC17" s="382"/>
      <c r="UD17" s="382"/>
      <c r="UE17" s="382"/>
      <c r="UF17" s="382"/>
      <c r="UG17" s="382"/>
      <c r="UH17" s="382"/>
      <c r="UI17" s="382"/>
      <c r="UJ17" s="382"/>
      <c r="UK17" s="382"/>
      <c r="UL17" s="382"/>
      <c r="UM17" s="382"/>
      <c r="UN17" s="382"/>
      <c r="UO17" s="382"/>
      <c r="UP17" s="382"/>
      <c r="UQ17" s="382"/>
      <c r="UR17" s="382"/>
      <c r="US17" s="382"/>
      <c r="UT17" s="382"/>
      <c r="UU17" s="382"/>
      <c r="UV17" s="382"/>
      <c r="UW17" s="382"/>
      <c r="UX17" s="382"/>
      <c r="UY17" s="382"/>
      <c r="UZ17" s="382"/>
      <c r="VA17" s="382"/>
      <c r="VB17" s="382"/>
      <c r="VC17" s="382"/>
      <c r="VD17" s="382"/>
      <c r="VE17" s="382"/>
      <c r="VF17" s="382"/>
      <c r="VG17" s="382"/>
      <c r="VH17" s="382"/>
      <c r="VI17" s="382"/>
      <c r="VJ17" s="382"/>
      <c r="VK17" s="382"/>
      <c r="VL17" s="382"/>
      <c r="VM17" s="382"/>
      <c r="VN17" s="382"/>
      <c r="VO17" s="382"/>
      <c r="VP17" s="382"/>
      <c r="VQ17" s="382"/>
      <c r="VR17" s="382"/>
      <c r="VS17" s="382"/>
      <c r="VT17" s="382"/>
      <c r="VU17" s="382"/>
      <c r="VV17" s="382"/>
      <c r="VW17" s="382"/>
      <c r="VX17" s="382"/>
      <c r="VY17" s="382"/>
      <c r="VZ17" s="382"/>
      <c r="WA17" s="382"/>
      <c r="WB17" s="382"/>
      <c r="WC17" s="382"/>
      <c r="WD17" s="382"/>
      <c r="WE17" s="382"/>
      <c r="WF17" s="382"/>
      <c r="WG17" s="382"/>
      <c r="WH17" s="382"/>
      <c r="WI17" s="382"/>
      <c r="WJ17" s="382"/>
      <c r="WK17" s="382"/>
      <c r="WL17" s="382"/>
      <c r="WM17" s="382"/>
      <c r="WN17" s="382"/>
      <c r="WO17" s="382"/>
      <c r="WP17" s="382"/>
      <c r="WQ17" s="382"/>
      <c r="WR17" s="382"/>
      <c r="WS17" s="382"/>
      <c r="WT17" s="382"/>
      <c r="WU17" s="382"/>
      <c r="WV17" s="382"/>
      <c r="WW17" s="382"/>
      <c r="WX17" s="382"/>
      <c r="WY17" s="382"/>
      <c r="WZ17" s="382"/>
      <c r="XA17" s="382"/>
      <c r="XB17" s="382"/>
      <c r="XC17" s="382"/>
      <c r="XD17" s="382"/>
      <c r="XE17" s="382"/>
      <c r="XF17" s="382"/>
      <c r="XG17" s="382"/>
      <c r="XH17" s="382"/>
      <c r="XI17" s="382"/>
      <c r="XJ17" s="382"/>
      <c r="XK17" s="382"/>
      <c r="XL17" s="382"/>
      <c r="XM17" s="382"/>
      <c r="XN17" s="382"/>
      <c r="XO17" s="382"/>
      <c r="XP17" s="382"/>
      <c r="XQ17" s="382"/>
      <c r="XR17" s="382"/>
      <c r="XS17" s="382"/>
      <c r="XT17" s="382"/>
      <c r="XU17" s="382"/>
      <c r="XV17" s="382"/>
      <c r="XW17" s="382"/>
      <c r="XX17" s="382"/>
      <c r="XY17" s="382"/>
      <c r="XZ17" s="382"/>
      <c r="YA17" s="382"/>
      <c r="YB17" s="382"/>
      <c r="YC17" s="382"/>
      <c r="YD17" s="382"/>
      <c r="YE17" s="382"/>
      <c r="YF17" s="382"/>
      <c r="YG17" s="382"/>
      <c r="YH17" s="382"/>
      <c r="YI17" s="382"/>
      <c r="YJ17" s="382"/>
      <c r="YK17" s="382"/>
      <c r="YL17" s="382"/>
      <c r="YM17" s="382"/>
      <c r="YN17" s="382"/>
      <c r="YO17" s="382"/>
      <c r="YP17" s="382"/>
      <c r="YQ17" s="382"/>
      <c r="YR17" s="382"/>
      <c r="YS17" s="382"/>
      <c r="YT17" s="382"/>
      <c r="YU17" s="382"/>
      <c r="YV17" s="382"/>
      <c r="YW17" s="382"/>
      <c r="YX17" s="382"/>
      <c r="YY17" s="382"/>
      <c r="YZ17" s="382"/>
      <c r="ZA17" s="382"/>
      <c r="ZB17" s="382"/>
      <c r="ZC17" s="382"/>
      <c r="ZD17" s="382"/>
      <c r="ZE17" s="382"/>
      <c r="ZF17" s="382"/>
      <c r="ZG17" s="382"/>
      <c r="ZH17" s="382"/>
      <c r="ZI17" s="382"/>
      <c r="ZJ17" s="382"/>
      <c r="ZK17" s="382"/>
      <c r="ZL17" s="382"/>
      <c r="ZM17" s="382"/>
      <c r="ZN17" s="382"/>
      <c r="ZO17" s="382"/>
      <c r="ZP17" s="382"/>
      <c r="ZQ17" s="382"/>
      <c r="ZR17" s="382"/>
      <c r="ZS17" s="382"/>
      <c r="ZT17" s="382"/>
      <c r="ZU17" s="382"/>
      <c r="ZV17" s="382"/>
      <c r="ZW17" s="382"/>
      <c r="ZX17" s="382"/>
      <c r="ZY17" s="382"/>
      <c r="ZZ17" s="382"/>
      <c r="AAA17" s="382"/>
      <c r="AAB17" s="382"/>
      <c r="AAC17" s="382"/>
      <c r="AAD17" s="382"/>
      <c r="AAE17" s="382"/>
      <c r="AAF17" s="382"/>
      <c r="AAG17" s="382"/>
      <c r="AAH17" s="382"/>
      <c r="AAI17" s="382"/>
      <c r="AAJ17" s="382"/>
      <c r="AAK17" s="382"/>
      <c r="AAL17" s="382"/>
      <c r="AAM17" s="382"/>
      <c r="AAN17" s="382"/>
      <c r="AAO17" s="382"/>
      <c r="AAP17" s="382"/>
      <c r="AAQ17" s="382"/>
      <c r="AAR17" s="382"/>
      <c r="AAS17" s="382"/>
      <c r="AAT17" s="382"/>
      <c r="AAU17" s="382"/>
      <c r="AAV17" s="382"/>
      <c r="AAW17" s="382"/>
      <c r="AAX17" s="382"/>
      <c r="AAY17" s="382"/>
      <c r="AAZ17" s="382"/>
      <c r="ABA17" s="382"/>
      <c r="ABB17" s="382"/>
      <c r="ABC17" s="382"/>
      <c r="ABD17" s="382"/>
      <c r="ABE17" s="382"/>
      <c r="ABF17" s="382"/>
      <c r="ABG17" s="382"/>
      <c r="ABH17" s="382"/>
      <c r="ABI17" s="382"/>
      <c r="ABJ17" s="382"/>
      <c r="ABK17" s="382"/>
      <c r="ABL17" s="382"/>
      <c r="ABM17" s="382"/>
      <c r="ABN17" s="382"/>
      <c r="ABO17" s="382"/>
      <c r="ABP17" s="382"/>
      <c r="ABQ17" s="382"/>
      <c r="ABR17" s="382"/>
      <c r="ABS17" s="382"/>
      <c r="ABT17" s="382"/>
      <c r="ABU17" s="382"/>
      <c r="ABV17" s="382"/>
      <c r="ABW17" s="382"/>
      <c r="ABX17" s="382"/>
      <c r="ABY17" s="382"/>
      <c r="ABZ17" s="382"/>
      <c r="ACA17" s="382"/>
      <c r="ACB17" s="382"/>
      <c r="ACC17" s="382"/>
      <c r="ACD17" s="382"/>
      <c r="ACE17" s="382"/>
      <c r="ACF17" s="382"/>
      <c r="ACG17" s="382"/>
      <c r="ACH17" s="382"/>
      <c r="ACI17" s="382"/>
      <c r="ACJ17" s="382"/>
      <c r="ACK17" s="382"/>
      <c r="ACL17" s="382"/>
      <c r="ACM17" s="382"/>
      <c r="ACN17" s="382"/>
      <c r="ACO17" s="382"/>
      <c r="ACP17" s="382"/>
      <c r="ACQ17" s="382"/>
      <c r="ACR17" s="382"/>
      <c r="ACS17" s="382"/>
      <c r="ACT17" s="382"/>
      <c r="ACU17" s="382"/>
      <c r="ACV17" s="382"/>
      <c r="ACW17" s="382"/>
      <c r="ACX17" s="382"/>
      <c r="ACY17" s="382"/>
      <c r="ACZ17" s="382"/>
      <c r="ADA17" s="382"/>
      <c r="ADB17" s="382"/>
      <c r="ADC17" s="382"/>
      <c r="ADD17" s="382"/>
      <c r="ADE17" s="382"/>
      <c r="ADF17" s="382"/>
      <c r="ADG17" s="382"/>
      <c r="ADH17" s="382"/>
      <c r="ADI17" s="382"/>
      <c r="ADJ17" s="382"/>
      <c r="ADK17" s="382"/>
      <c r="ADL17" s="382"/>
      <c r="ADM17" s="382"/>
      <c r="ADN17" s="382"/>
      <c r="ADO17" s="382"/>
      <c r="ADP17" s="382"/>
      <c r="ADQ17" s="382"/>
      <c r="ADR17" s="382"/>
      <c r="ADS17" s="382"/>
      <c r="ADT17" s="382"/>
      <c r="ADU17" s="382"/>
      <c r="ADV17" s="382"/>
      <c r="ADW17" s="382"/>
      <c r="ADX17" s="382"/>
      <c r="ADY17" s="382"/>
      <c r="ADZ17" s="382"/>
      <c r="AEA17" s="382"/>
      <c r="AEB17" s="382"/>
      <c r="AEC17" s="382"/>
      <c r="AED17" s="382"/>
      <c r="AEE17" s="382"/>
      <c r="AEF17" s="382"/>
      <c r="AEG17" s="382"/>
      <c r="AEH17" s="382"/>
      <c r="AEI17" s="382"/>
      <c r="AEJ17" s="382"/>
      <c r="AEK17" s="382"/>
      <c r="AEL17" s="382"/>
      <c r="AEM17" s="382"/>
      <c r="AEN17" s="382"/>
      <c r="AEO17" s="382"/>
      <c r="AEP17" s="382"/>
      <c r="AEQ17" s="382"/>
      <c r="AER17" s="382"/>
      <c r="AES17" s="382"/>
      <c r="AET17" s="382"/>
      <c r="AEU17" s="382"/>
      <c r="AEV17" s="382"/>
      <c r="AEW17" s="382"/>
      <c r="AEX17" s="382"/>
      <c r="AEY17" s="382"/>
      <c r="AEZ17" s="382"/>
      <c r="AFA17" s="382"/>
      <c r="AFB17" s="382"/>
      <c r="AFC17" s="382"/>
      <c r="AFD17" s="382"/>
      <c r="AFE17" s="382"/>
      <c r="AFF17" s="382"/>
      <c r="AFG17" s="382"/>
      <c r="AFH17" s="382"/>
      <c r="AFI17" s="382"/>
      <c r="AFJ17" s="382"/>
      <c r="AFK17" s="382"/>
      <c r="AFL17" s="382"/>
      <c r="AFM17" s="382"/>
      <c r="AFN17" s="382"/>
      <c r="AFO17" s="382"/>
      <c r="AFP17" s="382"/>
      <c r="AFQ17" s="382"/>
      <c r="AFR17" s="382"/>
      <c r="AFS17" s="382"/>
      <c r="AFT17" s="382"/>
      <c r="AFU17" s="382"/>
      <c r="AFV17" s="382"/>
      <c r="AFW17" s="382"/>
      <c r="AFX17" s="382"/>
      <c r="AFY17" s="382"/>
      <c r="AFZ17" s="382"/>
      <c r="AGA17" s="382"/>
      <c r="AGB17" s="382"/>
      <c r="AGC17" s="382"/>
      <c r="AGD17" s="382"/>
      <c r="AGE17" s="382"/>
      <c r="AGF17" s="382"/>
      <c r="AGG17" s="382"/>
      <c r="AGH17" s="382"/>
      <c r="AGI17" s="382"/>
      <c r="AGJ17" s="382"/>
      <c r="AGK17" s="382"/>
      <c r="AGL17" s="382"/>
      <c r="AGM17" s="382"/>
      <c r="AGN17" s="382"/>
      <c r="AGO17" s="382"/>
      <c r="AGP17" s="382"/>
      <c r="AGQ17" s="382"/>
      <c r="AGR17" s="382"/>
      <c r="AGS17" s="382"/>
      <c r="AGT17" s="382"/>
      <c r="AGU17" s="382"/>
      <c r="AGV17" s="382"/>
      <c r="AGW17" s="382"/>
      <c r="AGX17" s="382"/>
      <c r="AGY17" s="382"/>
      <c r="AGZ17" s="382"/>
      <c r="AHA17" s="382"/>
      <c r="AHB17" s="382"/>
      <c r="AHC17" s="382"/>
      <c r="AHD17" s="382"/>
      <c r="AHE17" s="382"/>
      <c r="AHF17" s="382"/>
      <c r="AHG17" s="382"/>
      <c r="AHH17" s="382"/>
      <c r="AHI17" s="382"/>
      <c r="AHJ17" s="382"/>
      <c r="AHK17" s="382"/>
      <c r="AHL17" s="382"/>
      <c r="AHM17" s="382"/>
      <c r="AHN17" s="382"/>
      <c r="AHO17" s="382"/>
      <c r="AHP17" s="382"/>
      <c r="AHQ17" s="382"/>
      <c r="AHR17" s="382"/>
      <c r="AHS17" s="382"/>
      <c r="AHT17" s="382"/>
      <c r="AHU17" s="382"/>
      <c r="AHV17" s="382"/>
      <c r="AHW17" s="382"/>
      <c r="AHX17" s="382"/>
      <c r="AHY17" s="382"/>
      <c r="AHZ17" s="382"/>
      <c r="AIA17" s="382"/>
      <c r="AIB17" s="382"/>
      <c r="AIC17" s="382"/>
      <c r="AID17" s="382"/>
      <c r="AIE17" s="382"/>
      <c r="AIF17" s="382"/>
      <c r="AIG17" s="382"/>
      <c r="AIH17" s="382"/>
      <c r="AII17" s="382"/>
      <c r="AIJ17" s="382"/>
      <c r="AIK17" s="382"/>
      <c r="AIL17" s="382"/>
      <c r="AIM17" s="382"/>
      <c r="AIN17" s="382"/>
      <c r="AIO17" s="382"/>
      <c r="AIP17" s="382"/>
      <c r="AIQ17" s="382"/>
      <c r="AIR17" s="382"/>
      <c r="AIS17" s="382"/>
      <c r="AIT17" s="382"/>
      <c r="AIU17" s="382"/>
      <c r="AIV17" s="382"/>
      <c r="AIW17" s="382"/>
      <c r="AIX17" s="382"/>
      <c r="AIY17" s="382"/>
      <c r="AIZ17" s="382"/>
      <c r="AJA17" s="382"/>
      <c r="AJB17" s="382"/>
      <c r="AJC17" s="382"/>
      <c r="AJD17" s="382"/>
      <c r="AJE17" s="382"/>
      <c r="AJF17" s="382"/>
      <c r="AJG17" s="382"/>
      <c r="AJH17" s="382"/>
      <c r="AJI17" s="382"/>
      <c r="AJJ17" s="382"/>
      <c r="AJK17" s="382"/>
      <c r="AJL17" s="382"/>
      <c r="AJM17" s="382"/>
      <c r="AJN17" s="382"/>
      <c r="AJO17" s="382"/>
      <c r="AJP17" s="382"/>
      <c r="AJQ17" s="382"/>
      <c r="AJR17" s="382"/>
      <c r="AJS17" s="382"/>
      <c r="AJT17" s="382"/>
      <c r="AJU17" s="382"/>
      <c r="AJV17" s="382"/>
      <c r="AJW17" s="382"/>
      <c r="AJX17" s="382"/>
      <c r="AJY17" s="382"/>
      <c r="AJZ17" s="382"/>
      <c r="AKA17" s="382"/>
      <c r="AKB17" s="382"/>
      <c r="AKC17" s="382"/>
      <c r="AKD17" s="382"/>
      <c r="AKE17" s="382"/>
      <c r="AKF17" s="382"/>
      <c r="AKG17" s="382"/>
      <c r="AKH17" s="382"/>
      <c r="AKI17" s="382"/>
      <c r="AKJ17" s="382"/>
      <c r="AKK17" s="382"/>
      <c r="AKL17" s="382"/>
      <c r="AKM17" s="382"/>
      <c r="AKN17" s="382"/>
      <c r="AKO17" s="382"/>
      <c r="AKP17" s="382"/>
      <c r="AKQ17" s="382"/>
      <c r="AKR17" s="382"/>
      <c r="AKS17" s="382"/>
      <c r="AKT17" s="382"/>
      <c r="AKU17" s="382"/>
      <c r="AKV17" s="382"/>
      <c r="AKW17" s="382"/>
      <c r="AKX17" s="382"/>
      <c r="AKY17" s="382"/>
      <c r="AKZ17" s="382"/>
      <c r="ALA17" s="382"/>
      <c r="ALB17" s="382"/>
      <c r="ALC17" s="382"/>
      <c r="ALD17" s="382"/>
      <c r="ALE17" s="382"/>
      <c r="ALF17" s="382"/>
      <c r="ALG17" s="382"/>
      <c r="ALH17" s="382"/>
      <c r="ALI17" s="382"/>
      <c r="ALJ17" s="382"/>
      <c r="ALK17" s="382"/>
      <c r="ALL17" s="382"/>
      <c r="ALM17" s="382"/>
      <c r="ALN17" s="382"/>
      <c r="ALO17" s="382"/>
      <c r="ALP17" s="382"/>
      <c r="ALQ17" s="382"/>
      <c r="ALR17" s="382"/>
      <c r="ALS17" s="382"/>
      <c r="ALT17" s="382"/>
      <c r="ALU17" s="382"/>
      <c r="ALV17" s="382"/>
      <c r="ALW17" s="382"/>
      <c r="ALX17" s="382"/>
      <c r="ALY17" s="382"/>
      <c r="ALZ17" s="382"/>
      <c r="AMA17" s="382"/>
      <c r="AMB17" s="382"/>
      <c r="AMC17" s="382"/>
      <c r="AMD17" s="382"/>
      <c r="AME17" s="382"/>
      <c r="AMF17" s="382"/>
      <c r="AMG17" s="382"/>
      <c r="AMH17" s="382"/>
      <c r="AMI17" s="382"/>
      <c r="AMJ17" s="382"/>
      <c r="AMK17" s="382"/>
      <c r="AML17" s="382"/>
      <c r="AMM17" s="382"/>
      <c r="AMN17" s="382"/>
      <c r="AMO17" s="382"/>
      <c r="AMP17" s="382"/>
      <c r="AMQ17" s="382"/>
      <c r="AMR17" s="382"/>
      <c r="AMS17" s="382"/>
      <c r="AMT17" s="382"/>
      <c r="AMU17" s="382"/>
      <c r="AMV17" s="382"/>
      <c r="AMW17" s="382"/>
      <c r="AMX17" s="382"/>
      <c r="AMY17" s="382"/>
      <c r="AMZ17" s="382"/>
      <c r="ANA17" s="382"/>
      <c r="ANB17" s="382"/>
      <c r="ANC17" s="382"/>
      <c r="AND17" s="382"/>
      <c r="ANE17" s="382"/>
      <c r="ANF17" s="382"/>
      <c r="ANG17" s="382"/>
      <c r="ANH17" s="382"/>
      <c r="ANI17" s="382"/>
      <c r="ANJ17" s="382"/>
      <c r="ANK17" s="382"/>
      <c r="ANL17" s="382"/>
      <c r="ANM17" s="382"/>
      <c r="ANN17" s="382"/>
      <c r="ANO17" s="382"/>
      <c r="ANP17" s="382"/>
      <c r="ANQ17" s="382"/>
      <c r="ANR17" s="382"/>
      <c r="ANS17" s="382"/>
      <c r="ANT17" s="382"/>
      <c r="ANU17" s="382"/>
      <c r="ANV17" s="382"/>
      <c r="ANW17" s="382"/>
      <c r="ANX17" s="382"/>
      <c r="ANY17" s="382"/>
      <c r="ANZ17" s="382"/>
      <c r="AOA17" s="382"/>
      <c r="AOB17" s="382"/>
      <c r="AOC17" s="382"/>
      <c r="AOD17" s="382"/>
      <c r="AOE17" s="382"/>
      <c r="AOF17" s="382"/>
      <c r="AOG17" s="382"/>
      <c r="AOH17" s="382"/>
      <c r="AOI17" s="382"/>
      <c r="AOJ17" s="382"/>
      <c r="AOK17" s="382"/>
      <c r="AOL17" s="382"/>
      <c r="AOM17" s="382"/>
      <c r="AON17" s="382"/>
      <c r="AOO17" s="382"/>
      <c r="AOP17" s="382"/>
      <c r="AOQ17" s="382"/>
      <c r="AOR17" s="382"/>
      <c r="AOS17" s="382"/>
      <c r="AOT17" s="382"/>
      <c r="AOU17" s="382"/>
      <c r="AOV17" s="382"/>
      <c r="AOW17" s="382"/>
      <c r="AOX17" s="382"/>
      <c r="AOY17" s="382"/>
      <c r="AOZ17" s="382"/>
      <c r="APA17" s="382"/>
      <c r="APB17" s="382"/>
      <c r="APC17" s="382"/>
      <c r="APD17" s="382"/>
      <c r="APE17" s="382"/>
      <c r="APF17" s="382"/>
      <c r="APG17" s="382"/>
      <c r="APH17" s="382"/>
      <c r="API17" s="382"/>
      <c r="APJ17" s="382"/>
      <c r="APK17" s="382"/>
      <c r="APL17" s="382"/>
      <c r="APM17" s="382"/>
      <c r="APN17" s="382"/>
      <c r="APO17" s="382"/>
      <c r="APP17" s="382"/>
      <c r="APQ17" s="382"/>
      <c r="APR17" s="382"/>
      <c r="APS17" s="382"/>
      <c r="APT17" s="382"/>
      <c r="APU17" s="382"/>
      <c r="APV17" s="382"/>
      <c r="APW17" s="382"/>
      <c r="APX17" s="382"/>
      <c r="APY17" s="382"/>
      <c r="APZ17" s="382"/>
      <c r="AQA17" s="382"/>
      <c r="AQB17" s="382"/>
      <c r="AQC17" s="382"/>
      <c r="AQD17" s="382"/>
      <c r="AQE17" s="382"/>
      <c r="AQF17" s="382"/>
      <c r="AQG17" s="382"/>
      <c r="AQH17" s="382"/>
      <c r="AQI17" s="382"/>
      <c r="AQJ17" s="382"/>
      <c r="AQK17" s="382"/>
      <c r="AQL17" s="382"/>
      <c r="AQM17" s="382"/>
      <c r="AQN17" s="382"/>
      <c r="AQO17" s="382"/>
      <c r="AQP17" s="382"/>
      <c r="AQQ17" s="382"/>
      <c r="AQR17" s="382"/>
      <c r="AQS17" s="382"/>
      <c r="AQT17" s="382"/>
      <c r="AQU17" s="382"/>
      <c r="AQV17" s="382"/>
      <c r="AQW17" s="382"/>
      <c r="AQX17" s="382"/>
      <c r="AQY17" s="382"/>
      <c r="AQZ17" s="382"/>
      <c r="ARA17" s="382"/>
      <c r="ARB17" s="382"/>
      <c r="ARC17" s="382"/>
      <c r="ARD17" s="382"/>
      <c r="ARE17" s="382"/>
      <c r="ARF17" s="382"/>
      <c r="ARG17" s="382"/>
      <c r="ARH17" s="382"/>
      <c r="ARI17" s="382"/>
      <c r="ARJ17" s="382"/>
      <c r="ARK17" s="382"/>
      <c r="ARL17" s="382"/>
      <c r="ARM17" s="382"/>
      <c r="ARN17" s="382"/>
      <c r="ARO17" s="382"/>
      <c r="ARP17" s="382"/>
      <c r="ARQ17" s="382"/>
      <c r="ARR17" s="382"/>
      <c r="ARS17" s="382"/>
      <c r="ART17" s="382"/>
      <c r="ARU17" s="382"/>
      <c r="ARV17" s="382"/>
      <c r="ARW17" s="382"/>
      <c r="ARX17" s="382"/>
      <c r="ARY17" s="382"/>
      <c r="ARZ17" s="382"/>
      <c r="ASA17" s="382"/>
      <c r="ASB17" s="382"/>
      <c r="ASC17" s="382"/>
      <c r="ASD17" s="382"/>
      <c r="ASE17" s="382"/>
      <c r="ASF17" s="382"/>
      <c r="ASG17" s="382"/>
      <c r="ASH17" s="382"/>
      <c r="ASI17" s="382"/>
      <c r="ASJ17" s="382"/>
      <c r="ASK17" s="382"/>
      <c r="ASL17" s="382"/>
      <c r="ASM17" s="382"/>
      <c r="ASN17" s="382"/>
      <c r="ASO17" s="382"/>
      <c r="ASP17" s="382"/>
      <c r="ASQ17" s="382"/>
      <c r="ASR17" s="382"/>
      <c r="ASS17" s="382"/>
      <c r="AST17" s="382"/>
      <c r="ASU17" s="382"/>
      <c r="ASV17" s="382"/>
      <c r="ASW17" s="382"/>
      <c r="ASX17" s="382"/>
      <c r="ASY17" s="382"/>
      <c r="ASZ17" s="382"/>
      <c r="ATA17" s="382"/>
      <c r="ATB17" s="382"/>
      <c r="ATC17" s="382"/>
      <c r="ATD17" s="382"/>
      <c r="ATE17" s="382"/>
      <c r="ATF17" s="382"/>
      <c r="ATG17" s="382"/>
      <c r="ATH17" s="382"/>
      <c r="ATI17" s="382"/>
      <c r="ATJ17" s="382"/>
      <c r="ATK17" s="382"/>
      <c r="ATL17" s="382"/>
      <c r="ATM17" s="382"/>
      <c r="ATN17" s="382"/>
      <c r="ATO17" s="382"/>
      <c r="ATP17" s="382"/>
      <c r="ATQ17" s="382"/>
      <c r="ATR17" s="382"/>
      <c r="ATS17" s="382"/>
      <c r="ATT17" s="382"/>
      <c r="ATU17" s="382"/>
      <c r="ATV17" s="382"/>
      <c r="ATW17" s="382"/>
      <c r="ATX17" s="382"/>
      <c r="ATY17" s="382"/>
      <c r="ATZ17" s="382"/>
      <c r="AUA17" s="382"/>
      <c r="AUB17" s="382"/>
      <c r="AUC17" s="382"/>
      <c r="AUD17" s="382"/>
      <c r="AUE17" s="382"/>
      <c r="AUF17" s="382"/>
      <c r="AUG17" s="382"/>
      <c r="AUH17" s="382"/>
      <c r="AUI17" s="382"/>
      <c r="AUJ17" s="382"/>
      <c r="AUK17" s="382"/>
      <c r="AUL17" s="382"/>
      <c r="AUM17" s="382"/>
      <c r="AUN17" s="382"/>
      <c r="AUO17" s="382"/>
      <c r="AUP17" s="382"/>
      <c r="AUQ17" s="382"/>
      <c r="AUR17" s="382"/>
      <c r="AUS17" s="382"/>
      <c r="AUT17" s="382"/>
      <c r="AUU17" s="382"/>
      <c r="AUV17" s="382"/>
      <c r="AUW17" s="382"/>
      <c r="AUX17" s="382"/>
      <c r="AUY17" s="382"/>
      <c r="AUZ17" s="382"/>
      <c r="AVA17" s="382"/>
      <c r="AVB17" s="382"/>
      <c r="AVC17" s="382"/>
      <c r="AVD17" s="382"/>
      <c r="AVE17" s="382"/>
      <c r="AVF17" s="382"/>
      <c r="AVG17" s="382"/>
      <c r="AVH17" s="382"/>
      <c r="AVI17" s="382"/>
      <c r="AVJ17" s="382"/>
      <c r="AVK17" s="382"/>
      <c r="AVL17" s="382"/>
      <c r="AVM17" s="382"/>
      <c r="AVN17" s="382"/>
      <c r="AVO17" s="382"/>
      <c r="AVP17" s="382"/>
      <c r="AVQ17" s="382"/>
      <c r="AVR17" s="382"/>
      <c r="AVS17" s="382"/>
      <c r="AVT17" s="382"/>
      <c r="AVU17" s="382"/>
      <c r="AVV17" s="382"/>
      <c r="AVW17" s="382"/>
      <c r="AVX17" s="382"/>
      <c r="AVY17" s="382"/>
      <c r="AVZ17" s="382"/>
      <c r="AWA17" s="382"/>
      <c r="AWB17" s="382"/>
      <c r="AWC17" s="382"/>
      <c r="AWD17" s="382"/>
      <c r="AWE17" s="382"/>
      <c r="AWF17" s="382"/>
      <c r="AWG17" s="382"/>
      <c r="AWH17" s="382"/>
      <c r="AWI17" s="382"/>
      <c r="AWJ17" s="382"/>
      <c r="AWK17" s="382"/>
      <c r="AWL17" s="382"/>
      <c r="AWM17" s="382"/>
      <c r="AWN17" s="382"/>
      <c r="AWO17" s="382"/>
      <c r="AWP17" s="382"/>
      <c r="AWQ17" s="382"/>
      <c r="AWR17" s="382"/>
      <c r="AWS17" s="382"/>
      <c r="AWT17" s="382"/>
      <c r="AWU17" s="382"/>
      <c r="AWV17" s="382"/>
      <c r="AWW17" s="382"/>
      <c r="AWX17" s="382"/>
      <c r="AWY17" s="382"/>
      <c r="AWZ17" s="382"/>
      <c r="AXA17" s="382"/>
      <c r="AXB17" s="382"/>
      <c r="AXC17" s="382"/>
      <c r="AXD17" s="382"/>
      <c r="AXE17" s="382"/>
      <c r="AXF17" s="382"/>
      <c r="AXG17" s="382"/>
      <c r="AXH17" s="382"/>
      <c r="AXI17" s="382"/>
      <c r="AXJ17" s="382"/>
      <c r="AXK17" s="382"/>
      <c r="AXL17" s="382"/>
      <c r="AXM17" s="382"/>
      <c r="AXN17" s="382"/>
      <c r="AXO17" s="382"/>
      <c r="AXP17" s="382"/>
      <c r="AXQ17" s="382"/>
      <c r="AXR17" s="382"/>
      <c r="AXS17" s="382"/>
      <c r="AXT17" s="382"/>
      <c r="AXU17" s="382"/>
      <c r="AXV17" s="382"/>
      <c r="AXW17" s="382"/>
      <c r="AXX17" s="382"/>
      <c r="AXY17" s="382"/>
      <c r="AXZ17" s="382"/>
      <c r="AYA17" s="382"/>
      <c r="AYB17" s="382"/>
      <c r="AYC17" s="382"/>
      <c r="AYD17" s="382"/>
      <c r="AYE17" s="382"/>
      <c r="AYF17" s="382"/>
      <c r="AYG17" s="382"/>
      <c r="AYH17" s="382"/>
      <c r="AYI17" s="382"/>
      <c r="AYJ17" s="382"/>
      <c r="AYK17" s="382"/>
      <c r="AYL17" s="382"/>
      <c r="AYM17" s="382"/>
      <c r="AYN17" s="382"/>
      <c r="AYO17" s="382"/>
      <c r="AYP17" s="382"/>
      <c r="AYQ17" s="382"/>
      <c r="AYR17" s="382"/>
      <c r="AYS17" s="382"/>
      <c r="AYT17" s="382"/>
      <c r="AYU17" s="382"/>
      <c r="AYV17" s="382"/>
      <c r="AYW17" s="382"/>
      <c r="AYX17" s="382"/>
      <c r="AYY17" s="382"/>
      <c r="AYZ17" s="382"/>
      <c r="AZA17" s="382"/>
      <c r="AZB17" s="382"/>
      <c r="AZC17" s="382"/>
      <c r="AZD17" s="382"/>
      <c r="AZE17" s="382"/>
      <c r="AZF17" s="382"/>
      <c r="AZG17" s="382"/>
      <c r="AZH17" s="382"/>
      <c r="AZI17" s="382"/>
      <c r="AZJ17" s="382"/>
      <c r="AZK17" s="382"/>
      <c r="AZL17" s="382"/>
      <c r="AZM17" s="382"/>
      <c r="AZN17" s="382"/>
      <c r="AZO17" s="382"/>
      <c r="AZP17" s="382"/>
      <c r="AZQ17" s="382"/>
      <c r="AZR17" s="382"/>
      <c r="AZS17" s="382"/>
      <c r="AZT17" s="382"/>
      <c r="AZU17" s="382"/>
      <c r="AZV17" s="382"/>
      <c r="AZW17" s="382"/>
      <c r="AZX17" s="382"/>
      <c r="AZY17" s="382"/>
      <c r="AZZ17" s="382"/>
      <c r="BAA17" s="382"/>
      <c r="BAB17" s="382"/>
      <c r="BAC17" s="382"/>
      <c r="BAD17" s="382"/>
      <c r="BAE17" s="382"/>
      <c r="BAF17" s="382"/>
      <c r="BAG17" s="382"/>
      <c r="BAH17" s="382"/>
      <c r="BAI17" s="382"/>
      <c r="BAJ17" s="382"/>
      <c r="BAK17" s="382"/>
      <c r="BAL17" s="382"/>
      <c r="BAM17" s="382"/>
      <c r="BAN17" s="382"/>
      <c r="BAO17" s="382"/>
      <c r="BAP17" s="382"/>
      <c r="BAQ17" s="382"/>
      <c r="BAR17" s="382"/>
      <c r="BAS17" s="382"/>
      <c r="BAT17" s="382"/>
      <c r="BAU17" s="382"/>
      <c r="BAV17" s="382"/>
      <c r="BAW17" s="382"/>
      <c r="BAX17" s="382"/>
      <c r="BAY17" s="382"/>
      <c r="BAZ17" s="382"/>
      <c r="BBA17" s="382"/>
      <c r="BBB17" s="382"/>
      <c r="BBC17" s="382"/>
      <c r="BBD17" s="382"/>
      <c r="BBE17" s="382"/>
      <c r="BBF17" s="382"/>
      <c r="BBG17" s="382"/>
      <c r="BBH17" s="382"/>
      <c r="BBI17" s="382"/>
      <c r="BBJ17" s="382"/>
      <c r="BBK17" s="382"/>
      <c r="BBL17" s="382"/>
      <c r="BBM17" s="382"/>
      <c r="BBN17" s="382"/>
      <c r="BBO17" s="382"/>
      <c r="BBP17" s="382"/>
      <c r="BBQ17" s="382"/>
      <c r="BBR17" s="382"/>
      <c r="BBS17" s="382"/>
      <c r="BBT17" s="382"/>
      <c r="BBU17" s="382"/>
      <c r="BBV17" s="382"/>
      <c r="BBW17" s="382"/>
      <c r="BBX17" s="382"/>
      <c r="BBY17" s="382"/>
      <c r="BBZ17" s="382"/>
      <c r="BCA17" s="382"/>
      <c r="BCB17" s="382"/>
      <c r="BCC17" s="382"/>
      <c r="BCD17" s="382"/>
      <c r="BCE17" s="382"/>
      <c r="BCF17" s="382"/>
      <c r="BCG17" s="382"/>
      <c r="BCH17" s="382"/>
      <c r="BCI17" s="382"/>
      <c r="BCJ17" s="382"/>
      <c r="BCK17" s="382"/>
      <c r="BCL17" s="382"/>
      <c r="BCM17" s="382"/>
      <c r="BCN17" s="382"/>
      <c r="BCO17" s="382"/>
      <c r="BCP17" s="382"/>
      <c r="BCQ17" s="382"/>
      <c r="BCR17" s="382"/>
      <c r="BCS17" s="382"/>
      <c r="BCT17" s="382"/>
      <c r="BCU17" s="382"/>
      <c r="BCV17" s="382"/>
      <c r="BCW17" s="382"/>
      <c r="BCX17" s="382"/>
      <c r="BCY17" s="382"/>
      <c r="BCZ17" s="382"/>
      <c r="BDA17" s="382"/>
      <c r="BDB17" s="382"/>
      <c r="BDC17" s="382"/>
      <c r="BDD17" s="382"/>
      <c r="BDE17" s="382"/>
      <c r="BDF17" s="382"/>
      <c r="BDG17" s="382"/>
      <c r="BDH17" s="382"/>
      <c r="BDI17" s="382"/>
      <c r="BDJ17" s="382"/>
      <c r="BDK17" s="382"/>
      <c r="BDL17" s="382"/>
      <c r="BDM17" s="382"/>
      <c r="BDN17" s="382"/>
      <c r="BDO17" s="382"/>
      <c r="BDP17" s="382"/>
      <c r="BDQ17" s="382"/>
      <c r="BDR17" s="382"/>
      <c r="BDS17" s="382"/>
      <c r="BDT17" s="382"/>
      <c r="BDU17" s="382"/>
      <c r="BDV17" s="382"/>
      <c r="BDW17" s="382"/>
      <c r="BDX17" s="382"/>
      <c r="BDY17" s="382"/>
      <c r="BDZ17" s="382"/>
      <c r="BEA17" s="382"/>
      <c r="BEB17" s="382"/>
      <c r="BEC17" s="382"/>
      <c r="BED17" s="382"/>
      <c r="BEE17" s="382"/>
      <c r="BEF17" s="382"/>
      <c r="BEG17" s="382"/>
      <c r="BEH17" s="382"/>
      <c r="BEI17" s="382"/>
      <c r="BEJ17" s="382"/>
      <c r="BEK17" s="382"/>
      <c r="BEL17" s="382"/>
      <c r="BEM17" s="382"/>
      <c r="BEN17" s="382"/>
      <c r="BEO17" s="382"/>
      <c r="BEP17" s="382"/>
      <c r="BEQ17" s="382"/>
      <c r="BER17" s="382"/>
      <c r="BES17" s="382"/>
      <c r="BET17" s="382"/>
      <c r="BEU17" s="382"/>
      <c r="BEV17" s="382"/>
      <c r="BEW17" s="382"/>
      <c r="BEX17" s="382"/>
      <c r="BEY17" s="382"/>
      <c r="BEZ17" s="382"/>
      <c r="BFA17" s="382"/>
      <c r="BFB17" s="382"/>
      <c r="BFC17" s="382"/>
      <c r="BFD17" s="382"/>
      <c r="BFE17" s="382"/>
      <c r="BFF17" s="382"/>
      <c r="BFG17" s="382"/>
      <c r="BFH17" s="382"/>
      <c r="BFI17" s="382"/>
      <c r="BFJ17" s="382"/>
      <c r="BFK17" s="382"/>
      <c r="BFL17" s="382"/>
      <c r="BFM17" s="382"/>
      <c r="BFN17" s="382"/>
      <c r="BFO17" s="382"/>
      <c r="BFP17" s="382"/>
      <c r="BFQ17" s="382"/>
      <c r="BFR17" s="382"/>
      <c r="BFS17" s="382"/>
      <c r="BFT17" s="382"/>
      <c r="BFU17" s="382"/>
      <c r="BFV17" s="382"/>
      <c r="BFW17" s="382"/>
      <c r="BFX17" s="382"/>
      <c r="BFY17" s="382"/>
      <c r="BFZ17" s="382"/>
      <c r="BGA17" s="382"/>
      <c r="BGB17" s="382"/>
      <c r="BGC17" s="382"/>
      <c r="BGD17" s="382"/>
      <c r="BGE17" s="382"/>
      <c r="BGF17" s="382"/>
      <c r="BGG17" s="382"/>
      <c r="BGH17" s="382"/>
      <c r="BGI17" s="382"/>
      <c r="BGJ17" s="382"/>
      <c r="BGK17" s="382"/>
      <c r="BGL17" s="382"/>
      <c r="BGM17" s="382"/>
      <c r="BGN17" s="382"/>
      <c r="BGO17" s="382"/>
      <c r="BGP17" s="382"/>
      <c r="BGQ17" s="382"/>
      <c r="BGR17" s="382"/>
      <c r="BGS17" s="382"/>
      <c r="BGT17" s="382"/>
      <c r="BGU17" s="382"/>
      <c r="BGV17" s="382"/>
      <c r="BGW17" s="382"/>
      <c r="BGX17" s="382"/>
      <c r="BGY17" s="382"/>
      <c r="BGZ17" s="382"/>
      <c r="BHA17" s="382"/>
      <c r="BHB17" s="382"/>
      <c r="BHC17" s="382"/>
      <c r="BHD17" s="382"/>
      <c r="BHE17" s="382"/>
      <c r="BHF17" s="382"/>
      <c r="BHG17" s="382"/>
      <c r="BHH17" s="382"/>
      <c r="BHI17" s="382"/>
      <c r="BHJ17" s="382"/>
      <c r="BHK17" s="382"/>
      <c r="BHL17" s="382"/>
      <c r="BHM17" s="382"/>
      <c r="BHN17" s="382"/>
      <c r="BHO17" s="382"/>
      <c r="BHP17" s="382"/>
      <c r="BHQ17" s="382"/>
      <c r="BHR17" s="382"/>
      <c r="BHS17" s="382"/>
      <c r="BHT17" s="382"/>
      <c r="BHU17" s="382"/>
      <c r="BHV17" s="382"/>
      <c r="BHW17" s="382"/>
      <c r="BHX17" s="382"/>
      <c r="BHY17" s="382"/>
      <c r="BHZ17" s="382"/>
      <c r="BIA17" s="382"/>
      <c r="BIB17" s="382"/>
      <c r="BIC17" s="382"/>
      <c r="BID17" s="382"/>
      <c r="BIE17" s="382"/>
      <c r="BIF17" s="382"/>
      <c r="BIG17" s="382"/>
      <c r="BIH17" s="382"/>
      <c r="BII17" s="382"/>
      <c r="BIJ17" s="382"/>
      <c r="BIK17" s="382"/>
      <c r="BIL17" s="382"/>
      <c r="BIM17" s="382"/>
      <c r="BIN17" s="382"/>
      <c r="BIO17" s="382"/>
      <c r="BIP17" s="382"/>
      <c r="BIQ17" s="382"/>
      <c r="BIR17" s="382"/>
      <c r="BIS17" s="382"/>
      <c r="BIT17" s="382"/>
      <c r="BIU17" s="382"/>
      <c r="BIV17" s="382"/>
      <c r="BIW17" s="382"/>
      <c r="BIX17" s="382"/>
      <c r="BIY17" s="382"/>
      <c r="BIZ17" s="382"/>
      <c r="BJA17" s="382"/>
      <c r="BJB17" s="382"/>
      <c r="BJC17" s="382"/>
      <c r="BJD17" s="382"/>
      <c r="BJE17" s="382"/>
      <c r="BJF17" s="382"/>
      <c r="BJG17" s="382"/>
      <c r="BJH17" s="382"/>
      <c r="BJI17" s="382"/>
      <c r="BJJ17" s="382"/>
      <c r="BJK17" s="382"/>
      <c r="BJL17" s="382"/>
      <c r="BJM17" s="382"/>
      <c r="BJN17" s="382"/>
      <c r="BJO17" s="382"/>
      <c r="BJP17" s="382"/>
      <c r="BJQ17" s="382"/>
      <c r="BJR17" s="382"/>
      <c r="BJS17" s="382"/>
      <c r="BJT17" s="382"/>
      <c r="BJU17" s="382"/>
      <c r="BJV17" s="382"/>
      <c r="BJW17" s="382"/>
      <c r="BJX17" s="382"/>
      <c r="BJY17" s="382"/>
      <c r="BJZ17" s="382"/>
      <c r="BKA17" s="382"/>
      <c r="BKB17" s="382"/>
      <c r="BKC17" s="382"/>
      <c r="BKD17" s="382"/>
      <c r="BKE17" s="382"/>
      <c r="BKF17" s="382"/>
      <c r="BKG17" s="382"/>
      <c r="BKH17" s="382"/>
      <c r="BKI17" s="382"/>
      <c r="BKJ17" s="382"/>
      <c r="BKK17" s="382"/>
      <c r="BKL17" s="382"/>
      <c r="BKM17" s="382"/>
      <c r="BKN17" s="382"/>
      <c r="BKO17" s="382"/>
      <c r="BKP17" s="382"/>
      <c r="BKQ17" s="382"/>
      <c r="BKR17" s="382"/>
      <c r="BKS17" s="382"/>
      <c r="BKT17" s="382"/>
      <c r="BKU17" s="382"/>
      <c r="BKV17" s="382"/>
      <c r="BKW17" s="382"/>
      <c r="BKX17" s="382"/>
      <c r="BKY17" s="382"/>
      <c r="BKZ17" s="382"/>
      <c r="BLA17" s="382"/>
      <c r="BLB17" s="382"/>
      <c r="BLC17" s="382"/>
      <c r="BLD17" s="382"/>
      <c r="BLE17" s="382"/>
      <c r="BLF17" s="382"/>
      <c r="BLG17" s="382"/>
      <c r="BLH17" s="382"/>
      <c r="BLI17" s="382"/>
      <c r="BLJ17" s="382"/>
      <c r="BLK17" s="382"/>
      <c r="BLL17" s="382"/>
      <c r="BLM17" s="382"/>
      <c r="BLN17" s="382"/>
      <c r="BLO17" s="382"/>
      <c r="BLP17" s="382"/>
      <c r="BLQ17" s="382"/>
      <c r="BLR17" s="382"/>
      <c r="BLS17" s="382"/>
      <c r="BLT17" s="382"/>
      <c r="BLU17" s="382"/>
      <c r="BLV17" s="382"/>
      <c r="BLW17" s="382"/>
      <c r="BLX17" s="382"/>
      <c r="BLY17" s="382"/>
      <c r="BLZ17" s="382"/>
      <c r="BMA17" s="382"/>
      <c r="BMB17" s="382"/>
      <c r="BMC17" s="382"/>
      <c r="BMD17" s="382"/>
      <c r="BME17" s="382"/>
      <c r="BMF17" s="382"/>
      <c r="BMG17" s="382"/>
      <c r="BMH17" s="382"/>
      <c r="BMI17" s="382"/>
      <c r="BMJ17" s="382"/>
      <c r="BMK17" s="382"/>
      <c r="BML17" s="382"/>
      <c r="BMM17" s="382"/>
      <c r="BMN17" s="382"/>
      <c r="BMO17" s="382"/>
      <c r="BMP17" s="382"/>
      <c r="BMQ17" s="382"/>
      <c r="BMR17" s="382"/>
      <c r="BMS17" s="382"/>
      <c r="BMT17" s="382"/>
      <c r="BMU17" s="382"/>
      <c r="BMV17" s="382"/>
      <c r="BMW17" s="382"/>
      <c r="BMX17" s="382"/>
      <c r="BMY17" s="382"/>
      <c r="BMZ17" s="382"/>
      <c r="BNA17" s="382"/>
      <c r="BNB17" s="382"/>
      <c r="BNC17" s="382"/>
      <c r="BND17" s="382"/>
      <c r="BNE17" s="382"/>
      <c r="BNF17" s="382"/>
      <c r="BNG17" s="382"/>
      <c r="BNH17" s="382"/>
      <c r="BNI17" s="382"/>
      <c r="BNJ17" s="382"/>
      <c r="BNK17" s="382"/>
      <c r="BNL17" s="382"/>
      <c r="BNM17" s="382"/>
      <c r="BNN17" s="382"/>
      <c r="BNO17" s="382"/>
      <c r="BNP17" s="382"/>
      <c r="BNQ17" s="382"/>
      <c r="BNR17" s="382"/>
      <c r="BNS17" s="382"/>
      <c r="BNT17" s="382"/>
      <c r="BNU17" s="382"/>
      <c r="BNV17" s="382"/>
      <c r="BNW17" s="382"/>
      <c r="BNX17" s="382"/>
      <c r="BNY17" s="382"/>
      <c r="BNZ17" s="382"/>
      <c r="BOA17" s="382"/>
      <c r="BOB17" s="382"/>
      <c r="BOC17" s="382"/>
      <c r="BOD17" s="382"/>
      <c r="BOE17" s="382"/>
      <c r="BOF17" s="382"/>
      <c r="BOG17" s="382"/>
      <c r="BOH17" s="382"/>
      <c r="BOI17" s="382"/>
      <c r="BOJ17" s="382"/>
      <c r="BOK17" s="382"/>
      <c r="BOL17" s="382"/>
      <c r="BOM17" s="382"/>
      <c r="BON17" s="382"/>
      <c r="BOO17" s="382"/>
      <c r="BOP17" s="382"/>
      <c r="BOQ17" s="382"/>
      <c r="BOR17" s="382"/>
      <c r="BOS17" s="382"/>
      <c r="BOT17" s="382"/>
      <c r="BOU17" s="382"/>
      <c r="BOV17" s="382"/>
      <c r="BOW17" s="382"/>
      <c r="BOX17" s="382"/>
      <c r="BOY17" s="382"/>
      <c r="BOZ17" s="382"/>
      <c r="BPA17" s="382"/>
      <c r="BPB17" s="382"/>
      <c r="BPC17" s="382"/>
      <c r="BPD17" s="382"/>
      <c r="BPE17" s="382"/>
      <c r="BPF17" s="382"/>
      <c r="BPG17" s="382"/>
      <c r="BPH17" s="382"/>
      <c r="BPI17" s="382"/>
      <c r="BPJ17" s="382"/>
      <c r="BPK17" s="382"/>
      <c r="BPL17" s="382"/>
      <c r="BPM17" s="382"/>
      <c r="BPN17" s="382"/>
      <c r="BPO17" s="382"/>
      <c r="BPP17" s="382"/>
      <c r="BPQ17" s="382"/>
      <c r="BPR17" s="382"/>
      <c r="BPS17" s="382"/>
      <c r="BPT17" s="382"/>
      <c r="BPU17" s="382"/>
      <c r="BPV17" s="382"/>
      <c r="BPW17" s="382"/>
      <c r="BPX17" s="382"/>
      <c r="BPY17" s="382"/>
      <c r="BPZ17" s="382"/>
      <c r="BQA17" s="382"/>
      <c r="BQB17" s="382"/>
      <c r="BQC17" s="382"/>
      <c r="BQD17" s="382"/>
      <c r="BQE17" s="382"/>
      <c r="BQF17" s="382"/>
      <c r="BQG17" s="382"/>
      <c r="BQH17" s="382"/>
      <c r="BQI17" s="382"/>
      <c r="BQJ17" s="382"/>
      <c r="BQK17" s="382"/>
      <c r="BQL17" s="382"/>
      <c r="BQM17" s="382"/>
      <c r="BQN17" s="382"/>
      <c r="BQO17" s="382"/>
      <c r="BQP17" s="382"/>
      <c r="BQQ17" s="382"/>
      <c r="BQR17" s="382"/>
      <c r="BQS17" s="382"/>
      <c r="BQT17" s="382"/>
      <c r="BQU17" s="382"/>
      <c r="BQV17" s="382"/>
      <c r="BQW17" s="382"/>
      <c r="BQX17" s="382"/>
      <c r="BQY17" s="382"/>
      <c r="BQZ17" s="382"/>
      <c r="BRA17" s="382"/>
      <c r="BRB17" s="382"/>
      <c r="BRC17" s="382"/>
      <c r="BRD17" s="382"/>
      <c r="BRE17" s="382"/>
      <c r="BRF17" s="382"/>
      <c r="BRG17" s="382"/>
      <c r="BRH17" s="382"/>
      <c r="BRI17" s="382"/>
      <c r="BRJ17" s="382"/>
      <c r="BRK17" s="382"/>
      <c r="BRL17" s="382"/>
      <c r="BRM17" s="382"/>
      <c r="BRN17" s="382"/>
      <c r="BRO17" s="382"/>
      <c r="BRP17" s="382"/>
      <c r="BRQ17" s="382"/>
      <c r="BRR17" s="382"/>
      <c r="BRS17" s="382"/>
      <c r="BRT17" s="382"/>
      <c r="BRU17" s="382"/>
      <c r="BRV17" s="382"/>
      <c r="BRW17" s="382"/>
      <c r="BRX17" s="382"/>
      <c r="BRY17" s="382"/>
      <c r="BRZ17" s="382"/>
      <c r="BSA17" s="382"/>
      <c r="BSB17" s="382"/>
      <c r="BSC17" s="382"/>
      <c r="BSD17" s="382"/>
      <c r="BSE17" s="382"/>
      <c r="BSF17" s="382"/>
      <c r="BSG17" s="382"/>
      <c r="BSH17" s="382"/>
      <c r="BSI17" s="382"/>
      <c r="BSJ17" s="382"/>
      <c r="BSK17" s="382"/>
      <c r="BSL17" s="382"/>
      <c r="BSM17" s="382"/>
      <c r="BSN17" s="382"/>
      <c r="BSO17" s="382"/>
      <c r="BSP17" s="382"/>
      <c r="BSQ17" s="382"/>
      <c r="BSR17" s="382"/>
      <c r="BSS17" s="382"/>
      <c r="BST17" s="382"/>
      <c r="BSU17" s="382"/>
      <c r="BSV17" s="382"/>
      <c r="BSW17" s="382"/>
      <c r="BSX17" s="382"/>
      <c r="BSY17" s="382"/>
      <c r="BSZ17" s="382"/>
      <c r="BTA17" s="382"/>
      <c r="BTB17" s="382"/>
      <c r="BTC17" s="382"/>
      <c r="BTD17" s="382"/>
      <c r="BTE17" s="382"/>
      <c r="BTF17" s="382"/>
      <c r="BTG17" s="382"/>
      <c r="BTH17" s="382"/>
      <c r="BTI17" s="382"/>
      <c r="BTJ17" s="382"/>
      <c r="BTK17" s="382"/>
      <c r="BTL17" s="382"/>
      <c r="BTM17" s="382"/>
      <c r="BTN17" s="382"/>
      <c r="BTO17" s="382"/>
      <c r="BTP17" s="382"/>
      <c r="BTQ17" s="382"/>
      <c r="BTR17" s="382"/>
      <c r="BTS17" s="382"/>
      <c r="BTT17" s="382"/>
      <c r="BTU17" s="382"/>
      <c r="BTV17" s="382"/>
      <c r="BTW17" s="382"/>
      <c r="BTX17" s="382"/>
      <c r="BTY17" s="382"/>
      <c r="BTZ17" s="382"/>
      <c r="BUA17" s="382"/>
      <c r="BUB17" s="382"/>
      <c r="BUC17" s="382"/>
      <c r="BUD17" s="382"/>
      <c r="BUE17" s="382"/>
      <c r="BUF17" s="382"/>
      <c r="BUG17" s="382"/>
      <c r="BUH17" s="382"/>
      <c r="BUI17" s="382"/>
      <c r="BUJ17" s="382"/>
      <c r="BUK17" s="382"/>
      <c r="BUL17" s="382"/>
      <c r="BUM17" s="382"/>
      <c r="BUN17" s="382"/>
      <c r="BUO17" s="382"/>
      <c r="BUP17" s="382"/>
      <c r="BUQ17" s="382"/>
      <c r="BUR17" s="382"/>
      <c r="BUS17" s="382"/>
      <c r="BUT17" s="382"/>
      <c r="BUU17" s="382"/>
      <c r="BUV17" s="382"/>
      <c r="BUW17" s="382"/>
      <c r="BUX17" s="382"/>
      <c r="BUY17" s="382"/>
      <c r="BUZ17" s="382"/>
      <c r="BVA17" s="382"/>
      <c r="BVB17" s="382"/>
      <c r="BVC17" s="382"/>
      <c r="BVD17" s="382"/>
      <c r="BVE17" s="382"/>
      <c r="BVF17" s="382"/>
      <c r="BVG17" s="382"/>
      <c r="BVH17" s="382"/>
      <c r="BVI17" s="382"/>
      <c r="BVJ17" s="382"/>
      <c r="BVK17" s="382"/>
      <c r="BVL17" s="382"/>
      <c r="BVM17" s="382"/>
      <c r="BVN17" s="382"/>
      <c r="BVO17" s="382"/>
      <c r="BVP17" s="382"/>
      <c r="BVQ17" s="382"/>
      <c r="BVR17" s="382"/>
      <c r="BVS17" s="382"/>
      <c r="BVT17" s="382"/>
      <c r="BVU17" s="382"/>
      <c r="BVV17" s="382"/>
      <c r="BVW17" s="382"/>
      <c r="BVX17" s="382"/>
      <c r="BVY17" s="382"/>
      <c r="BVZ17" s="382"/>
      <c r="BWA17" s="382"/>
      <c r="BWB17" s="382"/>
      <c r="BWC17" s="382"/>
      <c r="BWD17" s="382"/>
      <c r="BWE17" s="382"/>
      <c r="BWF17" s="382"/>
      <c r="BWG17" s="382"/>
      <c r="BWH17" s="382"/>
      <c r="BWI17" s="382"/>
      <c r="BWJ17" s="382"/>
      <c r="BWK17" s="382"/>
      <c r="BWL17" s="382"/>
      <c r="BWM17" s="382"/>
      <c r="BWN17" s="382"/>
      <c r="BWO17" s="382"/>
      <c r="BWP17" s="382"/>
      <c r="BWQ17" s="382"/>
      <c r="BWR17" s="382"/>
      <c r="BWS17" s="382"/>
      <c r="BWT17" s="382"/>
      <c r="BWU17" s="382"/>
      <c r="BWV17" s="382"/>
      <c r="BWW17" s="382"/>
      <c r="BWX17" s="382"/>
      <c r="BWY17" s="382"/>
      <c r="BWZ17" s="382"/>
      <c r="BXA17" s="382"/>
      <c r="BXB17" s="382"/>
      <c r="BXC17" s="382"/>
      <c r="BXD17" s="382"/>
      <c r="BXE17" s="382"/>
      <c r="BXF17" s="382"/>
      <c r="BXG17" s="382"/>
      <c r="BXH17" s="382"/>
      <c r="BXI17" s="382"/>
      <c r="BXJ17" s="382"/>
      <c r="BXK17" s="382"/>
      <c r="BXL17" s="382"/>
      <c r="BXM17" s="382"/>
      <c r="BXN17" s="382"/>
      <c r="BXO17" s="382"/>
      <c r="BXP17" s="382"/>
      <c r="BXQ17" s="382"/>
      <c r="BXR17" s="382"/>
      <c r="BXS17" s="382"/>
      <c r="BXT17" s="382"/>
      <c r="BXU17" s="382"/>
      <c r="BXV17" s="382"/>
      <c r="BXW17" s="382"/>
      <c r="BXX17" s="382"/>
      <c r="BXY17" s="382"/>
      <c r="BXZ17" s="382"/>
      <c r="BYA17" s="382"/>
      <c r="BYB17" s="382"/>
      <c r="BYC17" s="382"/>
      <c r="BYD17" s="382"/>
      <c r="BYE17" s="382"/>
      <c r="BYF17" s="382"/>
      <c r="BYG17" s="382"/>
      <c r="BYH17" s="382"/>
      <c r="BYI17" s="382"/>
      <c r="BYJ17" s="382"/>
      <c r="BYK17" s="382"/>
      <c r="BYL17" s="382"/>
      <c r="BYM17" s="382"/>
      <c r="BYN17" s="382"/>
      <c r="BYO17" s="382"/>
      <c r="BYP17" s="382"/>
      <c r="BYQ17" s="382"/>
      <c r="BYR17" s="382"/>
      <c r="BYS17" s="382"/>
      <c r="BYT17" s="382"/>
      <c r="BYU17" s="382"/>
      <c r="BYV17" s="382"/>
      <c r="BYW17" s="382"/>
      <c r="BYX17" s="382"/>
      <c r="BYY17" s="382"/>
      <c r="BYZ17" s="382"/>
      <c r="BZA17" s="382"/>
      <c r="BZB17" s="382"/>
      <c r="BZC17" s="382"/>
      <c r="BZD17" s="382"/>
      <c r="BZE17" s="382"/>
      <c r="BZF17" s="382"/>
      <c r="BZG17" s="382"/>
      <c r="BZH17" s="382"/>
      <c r="BZI17" s="382"/>
      <c r="BZJ17" s="382"/>
      <c r="BZK17" s="382"/>
      <c r="BZL17" s="382"/>
      <c r="BZM17" s="382"/>
      <c r="BZN17" s="382"/>
      <c r="BZO17" s="382"/>
      <c r="BZP17" s="382"/>
      <c r="BZQ17" s="382"/>
      <c r="BZR17" s="382"/>
      <c r="BZS17" s="382"/>
      <c r="BZT17" s="382"/>
      <c r="BZU17" s="382"/>
      <c r="BZV17" s="382"/>
      <c r="BZW17" s="382"/>
      <c r="BZX17" s="382"/>
      <c r="BZY17" s="382"/>
      <c r="BZZ17" s="382"/>
      <c r="CAA17" s="382"/>
      <c r="CAB17" s="382"/>
      <c r="CAC17" s="382"/>
      <c r="CAD17" s="382"/>
      <c r="CAE17" s="382"/>
      <c r="CAF17" s="382"/>
      <c r="CAG17" s="382"/>
      <c r="CAH17" s="382"/>
      <c r="CAI17" s="382"/>
      <c r="CAJ17" s="382"/>
      <c r="CAK17" s="382"/>
      <c r="CAL17" s="382"/>
      <c r="CAM17" s="382"/>
      <c r="CAN17" s="382"/>
      <c r="CAO17" s="382"/>
      <c r="CAP17" s="382"/>
      <c r="CAQ17" s="382"/>
      <c r="CAR17" s="382"/>
      <c r="CAS17" s="382"/>
      <c r="CAT17" s="382"/>
      <c r="CAU17" s="382"/>
      <c r="CAV17" s="382"/>
      <c r="CAW17" s="382"/>
      <c r="CAX17" s="382"/>
      <c r="CAY17" s="382"/>
      <c r="CAZ17" s="382"/>
      <c r="CBA17" s="382"/>
      <c r="CBB17" s="382"/>
      <c r="CBC17" s="382"/>
      <c r="CBD17" s="382"/>
      <c r="CBE17" s="382"/>
      <c r="CBF17" s="382"/>
      <c r="CBG17" s="382"/>
      <c r="CBH17" s="382"/>
      <c r="CBI17" s="382"/>
      <c r="CBJ17" s="382"/>
      <c r="CBK17" s="382"/>
      <c r="CBL17" s="382"/>
      <c r="CBM17" s="382"/>
      <c r="CBN17" s="382"/>
      <c r="CBO17" s="382"/>
      <c r="CBP17" s="382"/>
      <c r="CBQ17" s="382"/>
      <c r="CBR17" s="382"/>
      <c r="CBS17" s="382"/>
      <c r="CBT17" s="382"/>
      <c r="CBU17" s="382"/>
      <c r="CBV17" s="382"/>
      <c r="CBW17" s="382"/>
      <c r="CBX17" s="382"/>
      <c r="CBY17" s="382"/>
      <c r="CBZ17" s="382"/>
      <c r="CCA17" s="382"/>
      <c r="CCB17" s="382"/>
      <c r="CCC17" s="382"/>
      <c r="CCD17" s="382"/>
      <c r="CCE17" s="382"/>
      <c r="CCF17" s="382"/>
      <c r="CCG17" s="382"/>
      <c r="CCH17" s="382"/>
      <c r="CCI17" s="382"/>
      <c r="CCJ17" s="382"/>
      <c r="CCK17" s="382"/>
      <c r="CCL17" s="382"/>
      <c r="CCM17" s="382"/>
      <c r="CCN17" s="382"/>
      <c r="CCO17" s="382"/>
      <c r="CCP17" s="382"/>
      <c r="CCQ17" s="382"/>
      <c r="CCR17" s="382"/>
      <c r="CCS17" s="382"/>
      <c r="CCT17" s="382"/>
      <c r="CCU17" s="382"/>
      <c r="CCV17" s="382"/>
      <c r="CCW17" s="382"/>
      <c r="CCX17" s="382"/>
      <c r="CCY17" s="382"/>
      <c r="CCZ17" s="382"/>
      <c r="CDA17" s="382"/>
      <c r="CDB17" s="382"/>
      <c r="CDC17" s="382"/>
      <c r="CDD17" s="382"/>
      <c r="CDE17" s="382"/>
      <c r="CDF17" s="382"/>
      <c r="CDG17" s="382"/>
      <c r="CDH17" s="382"/>
      <c r="CDI17" s="382"/>
      <c r="CDJ17" s="382"/>
      <c r="CDK17" s="382"/>
      <c r="CDL17" s="382"/>
      <c r="CDM17" s="382"/>
      <c r="CDN17" s="382"/>
      <c r="CDO17" s="382"/>
      <c r="CDP17" s="382"/>
      <c r="CDQ17" s="382"/>
      <c r="CDR17" s="382"/>
      <c r="CDS17" s="382"/>
      <c r="CDT17" s="382"/>
      <c r="CDU17" s="382"/>
      <c r="CDV17" s="382"/>
      <c r="CDW17" s="382"/>
      <c r="CDX17" s="382"/>
      <c r="CDY17" s="382"/>
      <c r="CDZ17" s="382"/>
      <c r="CEA17" s="382"/>
      <c r="CEB17" s="382"/>
      <c r="CEC17" s="382"/>
      <c r="CED17" s="382"/>
      <c r="CEE17" s="382"/>
      <c r="CEF17" s="382"/>
      <c r="CEG17" s="382"/>
      <c r="CEH17" s="382"/>
      <c r="CEI17" s="382"/>
      <c r="CEJ17" s="382"/>
      <c r="CEK17" s="382"/>
      <c r="CEL17" s="382"/>
      <c r="CEM17" s="382"/>
      <c r="CEN17" s="382"/>
      <c r="CEO17" s="382"/>
      <c r="CEP17" s="382"/>
      <c r="CEQ17" s="382"/>
      <c r="CER17" s="382"/>
      <c r="CES17" s="382"/>
      <c r="CET17" s="382"/>
      <c r="CEU17" s="382"/>
      <c r="CEV17" s="382"/>
      <c r="CEW17" s="382"/>
      <c r="CEX17" s="382"/>
      <c r="CEY17" s="382"/>
      <c r="CEZ17" s="382"/>
      <c r="CFA17" s="382"/>
      <c r="CFB17" s="382"/>
      <c r="CFC17" s="382"/>
      <c r="CFD17" s="382"/>
      <c r="CFE17" s="382"/>
      <c r="CFF17" s="382"/>
      <c r="CFG17" s="382"/>
      <c r="CFH17" s="382"/>
      <c r="CFI17" s="382"/>
      <c r="CFJ17" s="382"/>
      <c r="CFK17" s="382"/>
      <c r="CFL17" s="382"/>
      <c r="CFM17" s="382"/>
      <c r="CFN17" s="382"/>
      <c r="CFO17" s="382"/>
      <c r="CFP17" s="382"/>
      <c r="CFQ17" s="382"/>
      <c r="CFR17" s="382"/>
      <c r="CFS17" s="382"/>
      <c r="CFT17" s="382"/>
      <c r="CFU17" s="382"/>
      <c r="CFV17" s="382"/>
      <c r="CFW17" s="382"/>
      <c r="CFX17" s="382"/>
      <c r="CFY17" s="382"/>
      <c r="CFZ17" s="382"/>
      <c r="CGA17" s="382"/>
      <c r="CGB17" s="382"/>
      <c r="CGC17" s="382"/>
      <c r="CGD17" s="382"/>
      <c r="CGE17" s="382"/>
      <c r="CGF17" s="382"/>
      <c r="CGG17" s="382"/>
      <c r="CGH17" s="382"/>
      <c r="CGI17" s="382"/>
      <c r="CGJ17" s="382"/>
      <c r="CGK17" s="382"/>
      <c r="CGL17" s="382"/>
      <c r="CGM17" s="382"/>
      <c r="CGN17" s="382"/>
      <c r="CGO17" s="382"/>
      <c r="CGP17" s="382"/>
      <c r="CGQ17" s="382"/>
      <c r="CGR17" s="382"/>
      <c r="CGS17" s="382"/>
      <c r="CGT17" s="382"/>
      <c r="CGU17" s="382"/>
      <c r="CGV17" s="382"/>
      <c r="CGW17" s="382"/>
      <c r="CGX17" s="382"/>
      <c r="CGY17" s="382"/>
      <c r="CGZ17" s="382"/>
      <c r="CHA17" s="382"/>
      <c r="CHB17" s="382"/>
      <c r="CHC17" s="382"/>
      <c r="CHD17" s="382"/>
      <c r="CHE17" s="382"/>
      <c r="CHF17" s="382"/>
      <c r="CHG17" s="382"/>
      <c r="CHH17" s="382"/>
      <c r="CHI17" s="382"/>
      <c r="CHJ17" s="382"/>
      <c r="CHK17" s="382"/>
      <c r="CHL17" s="382"/>
      <c r="CHM17" s="382"/>
      <c r="CHN17" s="382"/>
      <c r="CHO17" s="382"/>
      <c r="CHP17" s="382"/>
      <c r="CHQ17" s="382"/>
      <c r="CHR17" s="382"/>
      <c r="CHS17" s="382"/>
      <c r="CHT17" s="382"/>
      <c r="CHU17" s="382"/>
      <c r="CHV17" s="382"/>
      <c r="CHW17" s="382"/>
      <c r="CHX17" s="382"/>
      <c r="CHY17" s="382"/>
      <c r="CHZ17" s="382"/>
      <c r="CIA17" s="382"/>
      <c r="CIB17" s="382"/>
      <c r="CIC17" s="382"/>
      <c r="CID17" s="382"/>
      <c r="CIE17" s="382"/>
      <c r="CIF17" s="382"/>
      <c r="CIG17" s="382"/>
      <c r="CIH17" s="382"/>
      <c r="CII17" s="382"/>
      <c r="CIJ17" s="382"/>
      <c r="CIK17" s="382"/>
      <c r="CIL17" s="382"/>
      <c r="CIM17" s="382"/>
      <c r="CIN17" s="382"/>
      <c r="CIO17" s="382"/>
      <c r="CIP17" s="382"/>
      <c r="CIQ17" s="382"/>
      <c r="CIR17" s="382"/>
      <c r="CIS17" s="382"/>
      <c r="CIT17" s="382"/>
      <c r="CIU17" s="382"/>
      <c r="CIV17" s="382"/>
      <c r="CIW17" s="382"/>
      <c r="CIX17" s="382"/>
      <c r="CIY17" s="382"/>
      <c r="CIZ17" s="382"/>
      <c r="CJA17" s="382"/>
      <c r="CJB17" s="382"/>
      <c r="CJC17" s="382"/>
      <c r="CJD17" s="382"/>
      <c r="CJE17" s="382"/>
      <c r="CJF17" s="382"/>
      <c r="CJG17" s="382"/>
      <c r="CJH17" s="382"/>
      <c r="CJI17" s="382"/>
      <c r="CJJ17" s="382"/>
      <c r="CJK17" s="382"/>
      <c r="CJL17" s="382"/>
      <c r="CJM17" s="382"/>
      <c r="CJN17" s="382"/>
      <c r="CJO17" s="382"/>
      <c r="CJP17" s="382"/>
      <c r="CJQ17" s="382"/>
      <c r="CJR17" s="382"/>
      <c r="CJS17" s="382"/>
      <c r="CJT17" s="382"/>
      <c r="CJU17" s="382"/>
      <c r="CJV17" s="382"/>
      <c r="CJW17" s="382"/>
      <c r="CJX17" s="382"/>
      <c r="CJY17" s="382"/>
      <c r="CJZ17" s="382"/>
      <c r="CKA17" s="382"/>
      <c r="CKB17" s="382"/>
      <c r="CKC17" s="382"/>
      <c r="CKD17" s="382"/>
      <c r="CKE17" s="382"/>
      <c r="CKF17" s="382"/>
      <c r="CKG17" s="382"/>
      <c r="CKH17" s="382"/>
      <c r="CKI17" s="382"/>
      <c r="CKJ17" s="382"/>
      <c r="CKK17" s="382"/>
      <c r="CKL17" s="382"/>
      <c r="CKM17" s="382"/>
      <c r="CKN17" s="382"/>
      <c r="CKO17" s="382"/>
      <c r="CKP17" s="382"/>
      <c r="CKQ17" s="382"/>
      <c r="CKR17" s="382"/>
      <c r="CKS17" s="382"/>
      <c r="CKT17" s="382"/>
      <c r="CKU17" s="382"/>
      <c r="CKV17" s="382"/>
      <c r="CKW17" s="382"/>
      <c r="CKX17" s="382"/>
      <c r="CKY17" s="382"/>
      <c r="CKZ17" s="382"/>
      <c r="CLA17" s="382"/>
      <c r="CLB17" s="382"/>
      <c r="CLC17" s="382"/>
      <c r="CLD17" s="382"/>
      <c r="CLE17" s="382"/>
      <c r="CLF17" s="382"/>
      <c r="CLG17" s="382"/>
      <c r="CLH17" s="382"/>
      <c r="CLI17" s="382"/>
      <c r="CLJ17" s="382"/>
      <c r="CLK17" s="382"/>
      <c r="CLL17" s="382"/>
      <c r="CLM17" s="382"/>
      <c r="CLN17" s="382"/>
      <c r="CLO17" s="382"/>
      <c r="CLP17" s="382"/>
      <c r="CLQ17" s="382"/>
      <c r="CLR17" s="382"/>
      <c r="CLS17" s="382"/>
      <c r="CLT17" s="382"/>
      <c r="CLU17" s="382"/>
      <c r="CLV17" s="382"/>
      <c r="CLW17" s="382"/>
      <c r="CLX17" s="382"/>
      <c r="CLY17" s="382"/>
      <c r="CLZ17" s="382"/>
      <c r="CMA17" s="382"/>
      <c r="CMB17" s="382"/>
      <c r="CMC17" s="382"/>
      <c r="CMD17" s="382"/>
      <c r="CME17" s="382"/>
      <c r="CMF17" s="382"/>
      <c r="CMG17" s="382"/>
      <c r="CMH17" s="382"/>
      <c r="CMI17" s="382"/>
      <c r="CMJ17" s="382"/>
      <c r="CMK17" s="382"/>
      <c r="CML17" s="382"/>
      <c r="CMM17" s="382"/>
      <c r="CMN17" s="382"/>
      <c r="CMO17" s="382"/>
      <c r="CMP17" s="382"/>
      <c r="CMQ17" s="382"/>
      <c r="CMR17" s="382"/>
      <c r="CMS17" s="382"/>
      <c r="CMT17" s="382"/>
      <c r="CMU17" s="382"/>
      <c r="CMV17" s="382"/>
      <c r="CMW17" s="382"/>
      <c r="CMX17" s="382"/>
      <c r="CMY17" s="382"/>
      <c r="CMZ17" s="382"/>
      <c r="CNA17" s="382"/>
      <c r="CNB17" s="382"/>
      <c r="CNC17" s="382"/>
      <c r="CND17" s="382"/>
      <c r="CNE17" s="382"/>
      <c r="CNF17" s="382"/>
      <c r="CNG17" s="382"/>
      <c r="CNH17" s="382"/>
      <c r="CNI17" s="382"/>
      <c r="CNJ17" s="382"/>
      <c r="CNK17" s="382"/>
      <c r="CNL17" s="382"/>
      <c r="CNM17" s="382"/>
      <c r="CNN17" s="382"/>
      <c r="CNO17" s="382"/>
      <c r="CNP17" s="382"/>
      <c r="CNQ17" s="382"/>
      <c r="CNR17" s="382"/>
      <c r="CNS17" s="382"/>
      <c r="CNT17" s="382"/>
      <c r="CNU17" s="382"/>
      <c r="CNV17" s="382"/>
      <c r="CNW17" s="382"/>
      <c r="CNX17" s="382"/>
      <c r="CNY17" s="382"/>
      <c r="CNZ17" s="382"/>
      <c r="COA17" s="382"/>
      <c r="COB17" s="382"/>
      <c r="COC17" s="382"/>
      <c r="COD17" s="382"/>
      <c r="COE17" s="382"/>
      <c r="COF17" s="382"/>
      <c r="COG17" s="382"/>
      <c r="COH17" s="382"/>
      <c r="COI17" s="382"/>
      <c r="COJ17" s="382"/>
      <c r="COK17" s="382"/>
      <c r="COL17" s="382"/>
      <c r="COM17" s="382"/>
      <c r="CON17" s="382"/>
      <c r="COO17" s="382"/>
      <c r="COP17" s="382"/>
      <c r="COQ17" s="382"/>
      <c r="COR17" s="382"/>
      <c r="COS17" s="382"/>
      <c r="COT17" s="382"/>
      <c r="COU17" s="382"/>
      <c r="COV17" s="382"/>
      <c r="COW17" s="382"/>
      <c r="COX17" s="382"/>
      <c r="COY17" s="382"/>
      <c r="COZ17" s="382"/>
      <c r="CPA17" s="382"/>
      <c r="CPB17" s="382"/>
      <c r="CPC17" s="382"/>
      <c r="CPD17" s="382"/>
      <c r="CPE17" s="382"/>
      <c r="CPF17" s="382"/>
      <c r="CPG17" s="382"/>
      <c r="CPH17" s="382"/>
      <c r="CPI17" s="382"/>
      <c r="CPJ17" s="382"/>
      <c r="CPK17" s="382"/>
      <c r="CPL17" s="382"/>
      <c r="CPM17" s="382"/>
      <c r="CPN17" s="382"/>
      <c r="CPO17" s="382"/>
      <c r="CPP17" s="382"/>
      <c r="CPQ17" s="382"/>
      <c r="CPR17" s="382"/>
      <c r="CPS17" s="382"/>
      <c r="CPT17" s="382"/>
      <c r="CPU17" s="382"/>
      <c r="CPV17" s="382"/>
      <c r="CPW17" s="382"/>
      <c r="CPX17" s="382"/>
      <c r="CPY17" s="382"/>
      <c r="CPZ17" s="382"/>
      <c r="CQA17" s="382"/>
      <c r="CQB17" s="382"/>
      <c r="CQC17" s="382"/>
      <c r="CQD17" s="382"/>
      <c r="CQE17" s="382"/>
      <c r="CQF17" s="382"/>
      <c r="CQG17" s="382"/>
      <c r="CQH17" s="382"/>
      <c r="CQI17" s="382"/>
      <c r="CQJ17" s="382"/>
      <c r="CQK17" s="382"/>
      <c r="CQL17" s="382"/>
      <c r="CQM17" s="382"/>
      <c r="CQN17" s="382"/>
      <c r="CQO17" s="382"/>
      <c r="CQP17" s="382"/>
      <c r="CQQ17" s="382"/>
      <c r="CQR17" s="382"/>
      <c r="CQS17" s="382"/>
      <c r="CQT17" s="382"/>
      <c r="CQU17" s="382"/>
      <c r="CQV17" s="382"/>
      <c r="CQW17" s="382"/>
      <c r="CQX17" s="382"/>
      <c r="CQY17" s="382"/>
      <c r="CQZ17" s="382"/>
      <c r="CRA17" s="382"/>
      <c r="CRB17" s="382"/>
      <c r="CRC17" s="382"/>
      <c r="CRD17" s="382"/>
      <c r="CRE17" s="382"/>
      <c r="CRF17" s="382"/>
      <c r="CRG17" s="382"/>
      <c r="CRH17" s="382"/>
      <c r="CRI17" s="382"/>
      <c r="CRJ17" s="382"/>
      <c r="CRK17" s="382"/>
      <c r="CRL17" s="382"/>
      <c r="CRM17" s="382"/>
      <c r="CRN17" s="382"/>
      <c r="CRO17" s="382"/>
      <c r="CRP17" s="382"/>
      <c r="CRQ17" s="382"/>
      <c r="CRR17" s="382"/>
      <c r="CRS17" s="382"/>
      <c r="CRT17" s="382"/>
      <c r="CRU17" s="382"/>
      <c r="CRV17" s="382"/>
      <c r="CRW17" s="382"/>
      <c r="CRX17" s="382"/>
      <c r="CRY17" s="382"/>
      <c r="CRZ17" s="382"/>
      <c r="CSA17" s="382"/>
      <c r="CSB17" s="382"/>
      <c r="CSC17" s="382"/>
      <c r="CSD17" s="382"/>
      <c r="CSE17" s="382"/>
      <c r="CSF17" s="382"/>
      <c r="CSG17" s="382"/>
      <c r="CSH17" s="382"/>
      <c r="CSI17" s="382"/>
      <c r="CSJ17" s="382"/>
      <c r="CSK17" s="382"/>
      <c r="CSL17" s="382"/>
      <c r="CSM17" s="382"/>
      <c r="CSN17" s="382"/>
      <c r="CSO17" s="382"/>
      <c r="CSP17" s="382"/>
      <c r="CSQ17" s="382"/>
      <c r="CSR17" s="382"/>
      <c r="CSS17" s="382"/>
      <c r="CST17" s="382"/>
      <c r="CSU17" s="382"/>
      <c r="CSV17" s="382"/>
      <c r="CSW17" s="382"/>
      <c r="CSX17" s="382"/>
      <c r="CSY17" s="382"/>
      <c r="CSZ17" s="382"/>
      <c r="CTA17" s="382"/>
      <c r="CTB17" s="382"/>
      <c r="CTC17" s="382"/>
      <c r="CTD17" s="382"/>
      <c r="CTE17" s="382"/>
      <c r="CTF17" s="382"/>
      <c r="CTG17" s="382"/>
      <c r="CTH17" s="382"/>
      <c r="CTI17" s="382"/>
      <c r="CTJ17" s="382"/>
      <c r="CTK17" s="382"/>
      <c r="CTL17" s="382"/>
      <c r="CTM17" s="382"/>
      <c r="CTN17" s="382"/>
      <c r="CTO17" s="382"/>
      <c r="CTP17" s="382"/>
      <c r="CTQ17" s="382"/>
      <c r="CTR17" s="382"/>
      <c r="CTS17" s="382"/>
      <c r="CTT17" s="382"/>
      <c r="CTU17" s="382"/>
      <c r="CTV17" s="382"/>
      <c r="CTW17" s="382"/>
      <c r="CTX17" s="382"/>
      <c r="CTY17" s="382"/>
      <c r="CTZ17" s="382"/>
      <c r="CUA17" s="382"/>
      <c r="CUB17" s="382"/>
      <c r="CUC17" s="382"/>
      <c r="CUD17" s="382"/>
      <c r="CUE17" s="382"/>
      <c r="CUF17" s="382"/>
      <c r="CUG17" s="382"/>
      <c r="CUH17" s="382"/>
      <c r="CUI17" s="382"/>
      <c r="CUJ17" s="382"/>
      <c r="CUK17" s="382"/>
      <c r="CUL17" s="382"/>
      <c r="CUM17" s="382"/>
      <c r="CUN17" s="382"/>
      <c r="CUO17" s="382"/>
      <c r="CUP17" s="382"/>
      <c r="CUQ17" s="382"/>
      <c r="CUR17" s="382"/>
      <c r="CUS17" s="382"/>
      <c r="CUT17" s="382"/>
      <c r="CUU17" s="382"/>
      <c r="CUV17" s="382"/>
      <c r="CUW17" s="382"/>
      <c r="CUX17" s="382"/>
      <c r="CUY17" s="382"/>
      <c r="CUZ17" s="382"/>
      <c r="CVA17" s="382"/>
      <c r="CVB17" s="382"/>
      <c r="CVC17" s="382"/>
      <c r="CVD17" s="382"/>
      <c r="CVE17" s="382"/>
      <c r="CVF17" s="382"/>
      <c r="CVG17" s="382"/>
      <c r="CVH17" s="382"/>
      <c r="CVI17" s="382"/>
      <c r="CVJ17" s="382"/>
      <c r="CVK17" s="382"/>
      <c r="CVL17" s="382"/>
      <c r="CVM17" s="382"/>
      <c r="CVN17" s="382"/>
      <c r="CVO17" s="382"/>
      <c r="CVP17" s="382"/>
      <c r="CVQ17" s="382"/>
      <c r="CVR17" s="382"/>
      <c r="CVS17" s="382"/>
      <c r="CVT17" s="382"/>
      <c r="CVU17" s="382"/>
      <c r="CVV17" s="382"/>
      <c r="CVW17" s="382"/>
      <c r="CVX17" s="382"/>
      <c r="CVY17" s="382"/>
      <c r="CVZ17" s="382"/>
      <c r="CWA17" s="382"/>
      <c r="CWB17" s="382"/>
      <c r="CWC17" s="382"/>
      <c r="CWD17" s="382"/>
      <c r="CWE17" s="382"/>
      <c r="CWF17" s="382"/>
      <c r="CWG17" s="382"/>
      <c r="CWH17" s="382"/>
      <c r="CWI17" s="382"/>
      <c r="CWJ17" s="382"/>
      <c r="CWK17" s="382"/>
      <c r="CWL17" s="382"/>
      <c r="CWM17" s="382"/>
      <c r="CWN17" s="382"/>
      <c r="CWO17" s="382"/>
      <c r="CWP17" s="382"/>
      <c r="CWQ17" s="382"/>
      <c r="CWR17" s="382"/>
      <c r="CWS17" s="382"/>
      <c r="CWT17" s="382"/>
      <c r="CWU17" s="382"/>
      <c r="CWV17" s="382"/>
      <c r="CWW17" s="382"/>
      <c r="CWX17" s="382"/>
      <c r="CWY17" s="382"/>
      <c r="CWZ17" s="382"/>
      <c r="CXA17" s="382"/>
      <c r="CXB17" s="382"/>
      <c r="CXC17" s="382"/>
      <c r="CXD17" s="382"/>
      <c r="CXE17" s="382"/>
      <c r="CXF17" s="382"/>
      <c r="CXG17" s="382"/>
      <c r="CXH17" s="382"/>
      <c r="CXI17" s="382"/>
      <c r="CXJ17" s="382"/>
      <c r="CXK17" s="382"/>
      <c r="CXL17" s="382"/>
      <c r="CXM17" s="382"/>
      <c r="CXN17" s="382"/>
      <c r="CXO17" s="382"/>
      <c r="CXP17" s="382"/>
      <c r="CXQ17" s="382"/>
      <c r="CXR17" s="382"/>
      <c r="CXS17" s="382"/>
      <c r="CXT17" s="382"/>
      <c r="CXU17" s="382"/>
      <c r="CXV17" s="382"/>
      <c r="CXW17" s="382"/>
      <c r="CXX17" s="382"/>
      <c r="CXY17" s="382"/>
      <c r="CXZ17" s="382"/>
      <c r="CYA17" s="382"/>
      <c r="CYB17" s="382"/>
      <c r="CYC17" s="382"/>
      <c r="CYD17" s="382"/>
      <c r="CYE17" s="382"/>
      <c r="CYF17" s="382"/>
      <c r="CYG17" s="382"/>
      <c r="CYH17" s="382"/>
      <c r="CYI17" s="382"/>
      <c r="CYJ17" s="382"/>
      <c r="CYK17" s="382"/>
      <c r="CYL17" s="382"/>
      <c r="CYM17" s="382"/>
      <c r="CYN17" s="382"/>
      <c r="CYO17" s="382"/>
      <c r="CYP17" s="382"/>
      <c r="CYQ17" s="382"/>
      <c r="CYR17" s="382"/>
      <c r="CYS17" s="382"/>
      <c r="CYT17" s="382"/>
      <c r="CYU17" s="382"/>
      <c r="CYV17" s="382"/>
      <c r="CYW17" s="382"/>
      <c r="CYX17" s="382"/>
      <c r="CYY17" s="382"/>
      <c r="CYZ17" s="382"/>
      <c r="CZA17" s="382"/>
      <c r="CZB17" s="382"/>
      <c r="CZC17" s="382"/>
      <c r="CZD17" s="382"/>
      <c r="CZE17" s="382"/>
      <c r="CZF17" s="382"/>
      <c r="CZG17" s="382"/>
      <c r="CZH17" s="382"/>
      <c r="CZI17" s="382"/>
      <c r="CZJ17" s="382"/>
      <c r="CZK17" s="382"/>
      <c r="CZL17" s="382"/>
      <c r="CZM17" s="382"/>
      <c r="CZN17" s="382"/>
      <c r="CZO17" s="382"/>
      <c r="CZP17" s="382"/>
      <c r="CZQ17" s="382"/>
      <c r="CZR17" s="382"/>
      <c r="CZS17" s="382"/>
      <c r="CZT17" s="382"/>
      <c r="CZU17" s="382"/>
      <c r="CZV17" s="382"/>
      <c r="CZW17" s="382"/>
      <c r="CZX17" s="382"/>
      <c r="CZY17" s="382"/>
      <c r="CZZ17" s="382"/>
      <c r="DAA17" s="382"/>
      <c r="DAB17" s="382"/>
      <c r="DAC17" s="382"/>
      <c r="DAD17" s="382"/>
      <c r="DAE17" s="382"/>
      <c r="DAF17" s="382"/>
      <c r="DAG17" s="382"/>
      <c r="DAH17" s="382"/>
      <c r="DAI17" s="382"/>
      <c r="DAJ17" s="382"/>
      <c r="DAK17" s="382"/>
      <c r="DAL17" s="382"/>
      <c r="DAM17" s="382"/>
      <c r="DAN17" s="382"/>
      <c r="DAO17" s="382"/>
      <c r="DAP17" s="382"/>
      <c r="DAQ17" s="382"/>
      <c r="DAR17" s="382"/>
      <c r="DAS17" s="382"/>
      <c r="DAT17" s="382"/>
      <c r="DAU17" s="382"/>
      <c r="DAV17" s="382"/>
      <c r="DAW17" s="382"/>
      <c r="DAX17" s="382"/>
      <c r="DAY17" s="382"/>
      <c r="DAZ17" s="382"/>
      <c r="DBA17" s="382"/>
      <c r="DBB17" s="382"/>
      <c r="DBC17" s="382"/>
      <c r="DBD17" s="382"/>
      <c r="DBE17" s="382"/>
      <c r="DBF17" s="382"/>
      <c r="DBG17" s="382"/>
      <c r="DBH17" s="382"/>
      <c r="DBI17" s="382"/>
      <c r="DBJ17" s="382"/>
      <c r="DBK17" s="382"/>
      <c r="DBL17" s="382"/>
      <c r="DBM17" s="382"/>
      <c r="DBN17" s="382"/>
      <c r="DBO17" s="382"/>
      <c r="DBP17" s="382"/>
      <c r="DBQ17" s="382"/>
      <c r="DBR17" s="382"/>
      <c r="DBS17" s="382"/>
      <c r="DBT17" s="382"/>
      <c r="DBU17" s="382"/>
      <c r="DBV17" s="382"/>
      <c r="DBW17" s="382"/>
      <c r="DBX17" s="382"/>
      <c r="DBY17" s="382"/>
      <c r="DBZ17" s="382"/>
      <c r="DCA17" s="382"/>
      <c r="DCB17" s="382"/>
      <c r="DCC17" s="382"/>
      <c r="DCD17" s="382"/>
      <c r="DCE17" s="382"/>
      <c r="DCF17" s="382"/>
      <c r="DCG17" s="382"/>
      <c r="DCH17" s="382"/>
      <c r="DCI17" s="382"/>
      <c r="DCJ17" s="382"/>
      <c r="DCK17" s="382"/>
      <c r="DCL17" s="382"/>
      <c r="DCM17" s="382"/>
      <c r="DCN17" s="382"/>
      <c r="DCO17" s="382"/>
      <c r="DCP17" s="382"/>
      <c r="DCQ17" s="382"/>
      <c r="DCR17" s="382"/>
      <c r="DCS17" s="382"/>
      <c r="DCT17" s="382"/>
      <c r="DCU17" s="382"/>
      <c r="DCV17" s="382"/>
      <c r="DCW17" s="382"/>
      <c r="DCX17" s="382"/>
      <c r="DCY17" s="382"/>
      <c r="DCZ17" s="382"/>
      <c r="DDA17" s="382"/>
      <c r="DDB17" s="382"/>
      <c r="DDC17" s="382"/>
      <c r="DDD17" s="382"/>
      <c r="DDE17" s="382"/>
      <c r="DDF17" s="382"/>
      <c r="DDG17" s="382"/>
      <c r="DDH17" s="382"/>
      <c r="DDI17" s="382"/>
      <c r="DDJ17" s="382"/>
      <c r="DDK17" s="382"/>
      <c r="DDL17" s="382"/>
      <c r="DDM17" s="382"/>
      <c r="DDN17" s="382"/>
      <c r="DDO17" s="382"/>
      <c r="DDP17" s="382"/>
      <c r="DDQ17" s="382"/>
      <c r="DDR17" s="382"/>
      <c r="DDS17" s="382"/>
      <c r="DDT17" s="382"/>
      <c r="DDU17" s="382"/>
      <c r="DDV17" s="382"/>
      <c r="DDW17" s="382"/>
      <c r="DDX17" s="382"/>
      <c r="DDY17" s="382"/>
      <c r="DDZ17" s="382"/>
      <c r="DEA17" s="382"/>
      <c r="DEB17" s="382"/>
      <c r="DEC17" s="382"/>
      <c r="DED17" s="382"/>
      <c r="DEE17" s="382"/>
      <c r="DEF17" s="382"/>
      <c r="DEG17" s="382"/>
      <c r="DEH17" s="382"/>
      <c r="DEI17" s="382"/>
      <c r="DEJ17" s="382"/>
      <c r="DEK17" s="382"/>
      <c r="DEL17" s="382"/>
      <c r="DEM17" s="382"/>
      <c r="DEN17" s="382"/>
      <c r="DEO17" s="382"/>
      <c r="DEP17" s="382"/>
      <c r="DEQ17" s="382"/>
      <c r="DER17" s="382"/>
      <c r="DES17" s="382"/>
      <c r="DET17" s="382"/>
      <c r="DEU17" s="382"/>
      <c r="DEV17" s="382"/>
      <c r="DEW17" s="382"/>
      <c r="DEX17" s="382"/>
      <c r="DEY17" s="382"/>
      <c r="DEZ17" s="382"/>
      <c r="DFA17" s="382"/>
      <c r="DFB17" s="382"/>
      <c r="DFC17" s="382"/>
      <c r="DFD17" s="382"/>
      <c r="DFE17" s="382"/>
      <c r="DFF17" s="382"/>
      <c r="DFG17" s="382"/>
      <c r="DFH17" s="382"/>
      <c r="DFI17" s="382"/>
      <c r="DFJ17" s="382"/>
      <c r="DFK17" s="382"/>
      <c r="DFL17" s="382"/>
      <c r="DFM17" s="382"/>
      <c r="DFN17" s="382"/>
      <c r="DFO17" s="382"/>
      <c r="DFP17" s="382"/>
      <c r="DFQ17" s="382"/>
      <c r="DFR17" s="382"/>
      <c r="DFS17" s="382"/>
      <c r="DFT17" s="382"/>
      <c r="DFU17" s="382"/>
      <c r="DFV17" s="382"/>
      <c r="DFW17" s="382"/>
      <c r="DFX17" s="382"/>
      <c r="DFY17" s="382"/>
      <c r="DFZ17" s="382"/>
      <c r="DGA17" s="382"/>
      <c r="DGB17" s="382"/>
      <c r="DGC17" s="382"/>
      <c r="DGD17" s="382"/>
      <c r="DGE17" s="382"/>
      <c r="DGF17" s="382"/>
      <c r="DGG17" s="382"/>
      <c r="DGH17" s="382"/>
      <c r="DGI17" s="382"/>
      <c r="DGJ17" s="382"/>
      <c r="DGK17" s="382"/>
      <c r="DGL17" s="382"/>
      <c r="DGM17" s="382"/>
      <c r="DGN17" s="382"/>
      <c r="DGO17" s="382"/>
      <c r="DGP17" s="382"/>
      <c r="DGQ17" s="382"/>
      <c r="DGR17" s="382"/>
      <c r="DGS17" s="382"/>
      <c r="DGT17" s="382"/>
      <c r="DGU17" s="382"/>
      <c r="DGV17" s="382"/>
      <c r="DGW17" s="382"/>
      <c r="DGX17" s="382"/>
      <c r="DGY17" s="382"/>
      <c r="DGZ17" s="382"/>
      <c r="DHA17" s="382"/>
      <c r="DHB17" s="382"/>
      <c r="DHC17" s="382"/>
      <c r="DHD17" s="382"/>
      <c r="DHE17" s="382"/>
      <c r="DHF17" s="382"/>
      <c r="DHG17" s="382"/>
      <c r="DHH17" s="382"/>
      <c r="DHI17" s="382"/>
      <c r="DHJ17" s="382"/>
      <c r="DHK17" s="382"/>
      <c r="DHL17" s="382"/>
      <c r="DHM17" s="382"/>
      <c r="DHN17" s="382"/>
      <c r="DHO17" s="382"/>
      <c r="DHP17" s="382"/>
      <c r="DHQ17" s="382"/>
      <c r="DHR17" s="382"/>
      <c r="DHS17" s="382"/>
      <c r="DHT17" s="382"/>
      <c r="DHU17" s="382"/>
      <c r="DHV17" s="382"/>
      <c r="DHW17" s="382"/>
      <c r="DHX17" s="382"/>
      <c r="DHY17" s="382"/>
      <c r="DHZ17" s="382"/>
      <c r="DIA17" s="382"/>
      <c r="DIB17" s="382"/>
      <c r="DIC17" s="382"/>
      <c r="DID17" s="382"/>
      <c r="DIE17" s="382"/>
      <c r="DIF17" s="382"/>
      <c r="DIG17" s="382"/>
      <c r="DIH17" s="382"/>
      <c r="DII17" s="382"/>
      <c r="DIJ17" s="382"/>
      <c r="DIK17" s="382"/>
      <c r="DIL17" s="382"/>
      <c r="DIM17" s="382"/>
      <c r="DIN17" s="382"/>
      <c r="DIO17" s="382"/>
      <c r="DIP17" s="382"/>
      <c r="DIQ17" s="382"/>
      <c r="DIR17" s="382"/>
      <c r="DIS17" s="382"/>
      <c r="DIT17" s="382"/>
      <c r="DIU17" s="382"/>
      <c r="DIV17" s="382"/>
      <c r="DIW17" s="382"/>
      <c r="DIX17" s="382"/>
      <c r="DIY17" s="382"/>
      <c r="DIZ17" s="382"/>
      <c r="DJA17" s="382"/>
      <c r="DJB17" s="382"/>
      <c r="DJC17" s="382"/>
      <c r="DJD17" s="382"/>
      <c r="DJE17" s="382"/>
      <c r="DJF17" s="382"/>
      <c r="DJG17" s="382"/>
      <c r="DJH17" s="382"/>
      <c r="DJI17" s="382"/>
      <c r="DJJ17" s="382"/>
      <c r="DJK17" s="382"/>
      <c r="DJL17" s="382"/>
      <c r="DJM17" s="382"/>
      <c r="DJN17" s="382"/>
      <c r="DJO17" s="382"/>
      <c r="DJP17" s="382"/>
      <c r="DJQ17" s="382"/>
      <c r="DJR17" s="382"/>
      <c r="DJS17" s="382"/>
      <c r="DJT17" s="382"/>
      <c r="DJU17" s="382"/>
      <c r="DJV17" s="382"/>
      <c r="DJW17" s="382"/>
      <c r="DJX17" s="382"/>
      <c r="DJY17" s="382"/>
      <c r="DJZ17" s="382"/>
      <c r="DKA17" s="382"/>
      <c r="DKB17" s="382"/>
      <c r="DKC17" s="382"/>
      <c r="DKD17" s="382"/>
      <c r="DKE17" s="382"/>
      <c r="DKF17" s="382"/>
      <c r="DKG17" s="382"/>
      <c r="DKH17" s="382"/>
      <c r="DKI17" s="382"/>
      <c r="DKJ17" s="382"/>
      <c r="DKK17" s="382"/>
      <c r="DKL17" s="382"/>
      <c r="DKM17" s="382"/>
      <c r="DKN17" s="382"/>
      <c r="DKO17" s="382"/>
      <c r="DKP17" s="382"/>
      <c r="DKQ17" s="382"/>
      <c r="DKR17" s="382"/>
      <c r="DKS17" s="382"/>
      <c r="DKT17" s="382"/>
      <c r="DKU17" s="382"/>
      <c r="DKV17" s="382"/>
      <c r="DKW17" s="382"/>
      <c r="DKX17" s="382"/>
      <c r="DKY17" s="382"/>
      <c r="DKZ17" s="382"/>
      <c r="DLA17" s="382"/>
      <c r="DLB17" s="382"/>
      <c r="DLC17" s="382"/>
      <c r="DLD17" s="382"/>
      <c r="DLE17" s="382"/>
      <c r="DLF17" s="382"/>
      <c r="DLG17" s="382"/>
      <c r="DLH17" s="382"/>
      <c r="DLI17" s="382"/>
      <c r="DLJ17" s="382"/>
      <c r="DLK17" s="382"/>
      <c r="DLL17" s="382"/>
      <c r="DLM17" s="382"/>
      <c r="DLN17" s="382"/>
      <c r="DLO17" s="382"/>
      <c r="DLP17" s="382"/>
      <c r="DLQ17" s="382"/>
      <c r="DLR17" s="382"/>
      <c r="DLS17" s="382"/>
      <c r="DLT17" s="382"/>
      <c r="DLU17" s="382"/>
      <c r="DLV17" s="382"/>
      <c r="DLW17" s="382"/>
      <c r="DLX17" s="382"/>
      <c r="DLY17" s="382"/>
      <c r="DLZ17" s="382"/>
      <c r="DMA17" s="382"/>
      <c r="DMB17" s="382"/>
      <c r="DMC17" s="382"/>
      <c r="DMD17" s="382"/>
      <c r="DME17" s="382"/>
      <c r="DMF17" s="382"/>
      <c r="DMG17" s="382"/>
      <c r="DMH17" s="382"/>
      <c r="DMI17" s="382"/>
      <c r="DMJ17" s="382"/>
      <c r="DMK17" s="382"/>
      <c r="DML17" s="382"/>
      <c r="DMM17" s="382"/>
      <c r="DMN17" s="382"/>
      <c r="DMO17" s="382"/>
      <c r="DMP17" s="382"/>
      <c r="DMQ17" s="382"/>
      <c r="DMR17" s="382"/>
      <c r="DMS17" s="382"/>
      <c r="DMT17" s="382"/>
      <c r="DMU17" s="382"/>
      <c r="DMV17" s="382"/>
      <c r="DMW17" s="382"/>
      <c r="DMX17" s="382"/>
      <c r="DMY17" s="382"/>
      <c r="DMZ17" s="382"/>
      <c r="DNA17" s="382"/>
      <c r="DNB17" s="382"/>
      <c r="DNC17" s="382"/>
      <c r="DND17" s="382"/>
      <c r="DNE17" s="382"/>
      <c r="DNF17" s="382"/>
      <c r="DNG17" s="382"/>
      <c r="DNH17" s="382"/>
      <c r="DNI17" s="382"/>
      <c r="DNJ17" s="382"/>
      <c r="DNK17" s="382"/>
      <c r="DNL17" s="382"/>
      <c r="DNM17" s="382"/>
      <c r="DNN17" s="382"/>
      <c r="DNO17" s="382"/>
      <c r="DNP17" s="382"/>
      <c r="DNQ17" s="382"/>
      <c r="DNR17" s="382"/>
      <c r="DNS17" s="382"/>
      <c r="DNT17" s="382"/>
      <c r="DNU17" s="382"/>
      <c r="DNV17" s="382"/>
      <c r="DNW17" s="382"/>
      <c r="DNX17" s="382"/>
      <c r="DNY17" s="382"/>
      <c r="DNZ17" s="382"/>
      <c r="DOA17" s="382"/>
      <c r="DOB17" s="382"/>
      <c r="DOC17" s="382"/>
      <c r="DOD17" s="382"/>
      <c r="DOE17" s="382"/>
      <c r="DOF17" s="382"/>
      <c r="DOG17" s="382"/>
      <c r="DOH17" s="382"/>
      <c r="DOI17" s="382"/>
      <c r="DOJ17" s="382"/>
      <c r="DOK17" s="382"/>
      <c r="DOL17" s="382"/>
      <c r="DOM17" s="382"/>
      <c r="DON17" s="382"/>
      <c r="DOO17" s="382"/>
      <c r="DOP17" s="382"/>
      <c r="DOQ17" s="382"/>
      <c r="DOR17" s="382"/>
      <c r="DOS17" s="382"/>
      <c r="DOT17" s="382"/>
      <c r="DOU17" s="382"/>
      <c r="DOV17" s="382"/>
      <c r="DOW17" s="382"/>
      <c r="DOX17" s="382"/>
      <c r="DOY17" s="382"/>
      <c r="DOZ17" s="382"/>
      <c r="DPA17" s="382"/>
      <c r="DPB17" s="382"/>
      <c r="DPC17" s="382"/>
      <c r="DPD17" s="382"/>
      <c r="DPE17" s="382"/>
      <c r="DPF17" s="382"/>
      <c r="DPG17" s="382"/>
      <c r="DPH17" s="382"/>
      <c r="DPI17" s="382"/>
      <c r="DPJ17" s="382"/>
      <c r="DPK17" s="382"/>
      <c r="DPL17" s="382"/>
      <c r="DPM17" s="382"/>
      <c r="DPN17" s="382"/>
      <c r="DPO17" s="382"/>
      <c r="DPP17" s="382"/>
      <c r="DPQ17" s="382"/>
      <c r="DPR17" s="382"/>
      <c r="DPS17" s="382"/>
      <c r="DPT17" s="382"/>
      <c r="DPU17" s="382"/>
      <c r="DPV17" s="382"/>
      <c r="DPW17" s="382"/>
      <c r="DPX17" s="382"/>
      <c r="DPY17" s="382"/>
      <c r="DPZ17" s="382"/>
      <c r="DQA17" s="382"/>
      <c r="DQB17" s="382"/>
      <c r="DQC17" s="382"/>
      <c r="DQD17" s="382"/>
      <c r="DQE17" s="382"/>
      <c r="DQF17" s="382"/>
      <c r="DQG17" s="382"/>
      <c r="DQH17" s="382"/>
      <c r="DQI17" s="382"/>
      <c r="DQJ17" s="382"/>
      <c r="DQK17" s="382"/>
      <c r="DQL17" s="382"/>
      <c r="DQM17" s="382"/>
      <c r="DQN17" s="382"/>
      <c r="DQO17" s="382"/>
      <c r="DQP17" s="382"/>
      <c r="DQQ17" s="382"/>
      <c r="DQR17" s="382"/>
      <c r="DQS17" s="382"/>
      <c r="DQT17" s="382"/>
      <c r="DQU17" s="382"/>
      <c r="DQV17" s="382"/>
      <c r="DQW17" s="382"/>
      <c r="DQX17" s="382"/>
      <c r="DQY17" s="382"/>
      <c r="DQZ17" s="382"/>
      <c r="DRA17" s="382"/>
      <c r="DRB17" s="382"/>
      <c r="DRC17" s="382"/>
      <c r="DRD17" s="382"/>
      <c r="DRE17" s="382"/>
      <c r="DRF17" s="382"/>
      <c r="DRG17" s="382"/>
      <c r="DRH17" s="382"/>
      <c r="DRI17" s="382"/>
      <c r="DRJ17" s="382"/>
      <c r="DRK17" s="382"/>
      <c r="DRL17" s="382"/>
      <c r="DRM17" s="382"/>
      <c r="DRN17" s="382"/>
      <c r="DRO17" s="382"/>
      <c r="DRP17" s="382"/>
      <c r="DRQ17" s="382"/>
      <c r="DRR17" s="382"/>
      <c r="DRS17" s="382"/>
      <c r="DRT17" s="382"/>
      <c r="DRU17" s="382"/>
      <c r="DRV17" s="382"/>
      <c r="DRW17" s="382"/>
      <c r="DRX17" s="382"/>
      <c r="DRY17" s="382"/>
      <c r="DRZ17" s="382"/>
      <c r="DSA17" s="382"/>
      <c r="DSB17" s="382"/>
      <c r="DSC17" s="382"/>
      <c r="DSD17" s="382"/>
      <c r="DSE17" s="382"/>
      <c r="DSF17" s="382"/>
      <c r="DSG17" s="382"/>
      <c r="DSH17" s="382"/>
      <c r="DSI17" s="382"/>
      <c r="DSJ17" s="382"/>
      <c r="DSK17" s="382"/>
      <c r="DSL17" s="382"/>
      <c r="DSM17" s="382"/>
      <c r="DSN17" s="382"/>
      <c r="DSO17" s="382"/>
      <c r="DSP17" s="382"/>
      <c r="DSQ17" s="382"/>
      <c r="DSR17" s="382"/>
      <c r="DSS17" s="382"/>
      <c r="DST17" s="382"/>
      <c r="DSU17" s="382"/>
      <c r="DSV17" s="382"/>
      <c r="DSW17" s="382"/>
      <c r="DSX17" s="382"/>
      <c r="DSY17" s="382"/>
      <c r="DSZ17" s="382"/>
      <c r="DTA17" s="382"/>
      <c r="DTB17" s="382"/>
      <c r="DTC17" s="382"/>
      <c r="DTD17" s="382"/>
      <c r="DTE17" s="382"/>
      <c r="DTF17" s="382"/>
      <c r="DTG17" s="382"/>
      <c r="DTH17" s="382"/>
      <c r="DTI17" s="382"/>
      <c r="DTJ17" s="382"/>
      <c r="DTK17" s="382"/>
      <c r="DTL17" s="382"/>
      <c r="DTM17" s="382"/>
      <c r="DTN17" s="382"/>
      <c r="DTO17" s="382"/>
      <c r="DTP17" s="382"/>
      <c r="DTQ17" s="382"/>
      <c r="DTR17" s="382"/>
      <c r="DTS17" s="382"/>
      <c r="DTT17" s="382"/>
      <c r="DTU17" s="382"/>
      <c r="DTV17" s="382"/>
      <c r="DTW17" s="382"/>
      <c r="DTX17" s="382"/>
      <c r="DTY17" s="382"/>
      <c r="DTZ17" s="382"/>
      <c r="DUA17" s="382"/>
      <c r="DUB17" s="382"/>
      <c r="DUC17" s="382"/>
      <c r="DUD17" s="382"/>
      <c r="DUE17" s="382"/>
      <c r="DUF17" s="382"/>
      <c r="DUG17" s="382"/>
      <c r="DUH17" s="382"/>
      <c r="DUI17" s="382"/>
      <c r="DUJ17" s="382"/>
      <c r="DUK17" s="382"/>
      <c r="DUL17" s="382"/>
      <c r="DUM17" s="382"/>
      <c r="DUN17" s="382"/>
      <c r="DUO17" s="382"/>
      <c r="DUP17" s="382"/>
      <c r="DUQ17" s="382"/>
      <c r="DUR17" s="382"/>
      <c r="DUS17" s="382"/>
      <c r="DUT17" s="382"/>
      <c r="DUU17" s="382"/>
      <c r="DUV17" s="382"/>
      <c r="DUW17" s="382"/>
      <c r="DUX17" s="382"/>
      <c r="DUY17" s="382"/>
      <c r="DUZ17" s="382"/>
      <c r="DVA17" s="382"/>
      <c r="DVB17" s="382"/>
      <c r="DVC17" s="382"/>
      <c r="DVD17" s="382"/>
      <c r="DVE17" s="382"/>
      <c r="DVF17" s="382"/>
      <c r="DVG17" s="382"/>
      <c r="DVH17" s="382"/>
      <c r="DVI17" s="382"/>
      <c r="DVJ17" s="382"/>
      <c r="DVK17" s="382"/>
      <c r="DVL17" s="382"/>
      <c r="DVM17" s="382"/>
      <c r="DVN17" s="382"/>
      <c r="DVO17" s="382"/>
      <c r="DVP17" s="382"/>
      <c r="DVQ17" s="382"/>
      <c r="DVR17" s="382"/>
      <c r="DVS17" s="382"/>
      <c r="DVT17" s="382"/>
      <c r="DVU17" s="382"/>
      <c r="DVV17" s="382"/>
      <c r="DVW17" s="382"/>
      <c r="DVX17" s="382"/>
      <c r="DVY17" s="382"/>
      <c r="DVZ17" s="382"/>
      <c r="DWA17" s="382"/>
      <c r="DWB17" s="382"/>
      <c r="DWC17" s="382"/>
      <c r="DWD17" s="382"/>
      <c r="DWE17" s="382"/>
      <c r="DWF17" s="382"/>
      <c r="DWG17" s="382"/>
      <c r="DWH17" s="382"/>
      <c r="DWI17" s="382"/>
      <c r="DWJ17" s="382"/>
      <c r="DWK17" s="382"/>
      <c r="DWL17" s="382"/>
      <c r="DWM17" s="382"/>
      <c r="DWN17" s="382"/>
      <c r="DWO17" s="382"/>
      <c r="DWP17" s="382"/>
      <c r="DWQ17" s="382"/>
      <c r="DWR17" s="382"/>
      <c r="DWS17" s="382"/>
      <c r="DWT17" s="382"/>
      <c r="DWU17" s="382"/>
      <c r="DWV17" s="382"/>
      <c r="DWW17" s="382"/>
      <c r="DWX17" s="382"/>
      <c r="DWY17" s="382"/>
      <c r="DWZ17" s="382"/>
      <c r="DXA17" s="382"/>
      <c r="DXB17" s="382"/>
      <c r="DXC17" s="382"/>
      <c r="DXD17" s="382"/>
      <c r="DXE17" s="382"/>
      <c r="DXF17" s="382"/>
      <c r="DXG17" s="382"/>
      <c r="DXH17" s="382"/>
      <c r="DXI17" s="382"/>
      <c r="DXJ17" s="382"/>
      <c r="DXK17" s="382"/>
      <c r="DXL17" s="382"/>
      <c r="DXM17" s="382"/>
      <c r="DXN17" s="382"/>
      <c r="DXO17" s="382"/>
      <c r="DXP17" s="382"/>
      <c r="DXQ17" s="382"/>
      <c r="DXR17" s="382"/>
      <c r="DXS17" s="382"/>
      <c r="DXT17" s="382"/>
      <c r="DXU17" s="382"/>
      <c r="DXV17" s="382"/>
      <c r="DXW17" s="382"/>
      <c r="DXX17" s="382"/>
      <c r="DXY17" s="382"/>
      <c r="DXZ17" s="382"/>
      <c r="DYA17" s="382"/>
      <c r="DYB17" s="382"/>
      <c r="DYC17" s="382"/>
      <c r="DYD17" s="382"/>
      <c r="DYE17" s="382"/>
      <c r="DYF17" s="382"/>
      <c r="DYG17" s="382"/>
      <c r="DYH17" s="382"/>
      <c r="DYI17" s="382"/>
      <c r="DYJ17" s="382"/>
      <c r="DYK17" s="382"/>
      <c r="DYL17" s="382"/>
      <c r="DYM17" s="382"/>
      <c r="DYN17" s="382"/>
      <c r="DYO17" s="382"/>
      <c r="DYP17" s="382"/>
      <c r="DYQ17" s="382"/>
      <c r="DYR17" s="382"/>
      <c r="DYS17" s="382"/>
      <c r="DYT17" s="382"/>
      <c r="DYU17" s="382"/>
      <c r="DYV17" s="382"/>
      <c r="DYW17" s="382"/>
      <c r="DYX17" s="382"/>
      <c r="DYY17" s="382"/>
      <c r="DYZ17" s="382"/>
      <c r="DZA17" s="382"/>
      <c r="DZB17" s="382"/>
      <c r="DZC17" s="382"/>
      <c r="DZD17" s="382"/>
      <c r="DZE17" s="382"/>
      <c r="DZF17" s="382"/>
      <c r="DZG17" s="382"/>
      <c r="DZH17" s="382"/>
      <c r="DZI17" s="382"/>
      <c r="DZJ17" s="382"/>
      <c r="DZK17" s="382"/>
      <c r="DZL17" s="382"/>
      <c r="DZM17" s="382"/>
      <c r="DZN17" s="382"/>
      <c r="DZO17" s="382"/>
      <c r="DZP17" s="382"/>
      <c r="DZQ17" s="382"/>
      <c r="DZR17" s="382"/>
      <c r="DZS17" s="382"/>
      <c r="DZT17" s="382"/>
      <c r="DZU17" s="382"/>
      <c r="DZV17" s="382"/>
      <c r="DZW17" s="382"/>
      <c r="DZX17" s="382"/>
      <c r="DZY17" s="382"/>
      <c r="DZZ17" s="382"/>
      <c r="EAA17" s="382"/>
      <c r="EAB17" s="382"/>
      <c r="EAC17" s="382"/>
      <c r="EAD17" s="382"/>
      <c r="EAE17" s="382"/>
      <c r="EAF17" s="382"/>
      <c r="EAG17" s="382"/>
      <c r="EAH17" s="382"/>
      <c r="EAI17" s="382"/>
      <c r="EAJ17" s="382"/>
      <c r="EAK17" s="382"/>
      <c r="EAL17" s="382"/>
      <c r="EAM17" s="382"/>
      <c r="EAN17" s="382"/>
      <c r="EAO17" s="382"/>
      <c r="EAP17" s="382"/>
      <c r="EAQ17" s="382"/>
      <c r="EAR17" s="382"/>
      <c r="EAS17" s="382"/>
      <c r="EAT17" s="382"/>
      <c r="EAU17" s="382"/>
      <c r="EAV17" s="382"/>
      <c r="EAW17" s="382"/>
      <c r="EAX17" s="382"/>
      <c r="EAY17" s="382"/>
      <c r="EAZ17" s="382"/>
      <c r="EBA17" s="382"/>
      <c r="EBB17" s="382"/>
      <c r="EBC17" s="382"/>
      <c r="EBD17" s="382"/>
      <c r="EBE17" s="382"/>
      <c r="EBF17" s="382"/>
      <c r="EBG17" s="382"/>
      <c r="EBH17" s="382"/>
      <c r="EBI17" s="382"/>
      <c r="EBJ17" s="382"/>
      <c r="EBK17" s="382"/>
      <c r="EBL17" s="382"/>
      <c r="EBM17" s="382"/>
      <c r="EBN17" s="382"/>
      <c r="EBO17" s="382"/>
      <c r="EBP17" s="382"/>
      <c r="EBQ17" s="382"/>
      <c r="EBR17" s="382"/>
      <c r="EBS17" s="382"/>
      <c r="EBT17" s="382"/>
      <c r="EBU17" s="382"/>
      <c r="EBV17" s="382"/>
      <c r="EBW17" s="382"/>
      <c r="EBX17" s="382"/>
      <c r="EBY17" s="382"/>
      <c r="EBZ17" s="382"/>
      <c r="ECA17" s="382"/>
      <c r="ECB17" s="382"/>
      <c r="ECC17" s="382"/>
      <c r="ECD17" s="382"/>
      <c r="ECE17" s="382"/>
      <c r="ECF17" s="382"/>
      <c r="ECG17" s="382"/>
      <c r="ECH17" s="382"/>
      <c r="ECI17" s="382"/>
      <c r="ECJ17" s="382"/>
      <c r="ECK17" s="382"/>
      <c r="ECL17" s="382"/>
      <c r="ECM17" s="382"/>
      <c r="ECN17" s="382"/>
      <c r="ECO17" s="382"/>
      <c r="ECP17" s="382"/>
      <c r="ECQ17" s="382"/>
      <c r="ECR17" s="382"/>
      <c r="ECS17" s="382"/>
      <c r="ECT17" s="382"/>
      <c r="ECU17" s="382"/>
      <c r="ECV17" s="382"/>
      <c r="ECW17" s="382"/>
      <c r="ECX17" s="382"/>
      <c r="ECY17" s="382"/>
      <c r="ECZ17" s="382"/>
      <c r="EDA17" s="382"/>
      <c r="EDB17" s="382"/>
      <c r="EDC17" s="382"/>
      <c r="EDD17" s="382"/>
      <c r="EDE17" s="382"/>
      <c r="EDF17" s="382"/>
      <c r="EDG17" s="382"/>
      <c r="EDH17" s="382"/>
      <c r="EDI17" s="382"/>
      <c r="EDJ17" s="382"/>
      <c r="EDK17" s="382"/>
      <c r="EDL17" s="382"/>
      <c r="EDM17" s="382"/>
      <c r="EDN17" s="382"/>
      <c r="EDO17" s="382"/>
      <c r="EDP17" s="382"/>
      <c r="EDQ17" s="382"/>
      <c r="EDR17" s="382"/>
      <c r="EDS17" s="382"/>
      <c r="EDT17" s="382"/>
      <c r="EDU17" s="382"/>
      <c r="EDV17" s="382"/>
      <c r="EDW17" s="382"/>
      <c r="EDX17" s="382"/>
      <c r="EDY17" s="382"/>
      <c r="EDZ17" s="382"/>
      <c r="EEA17" s="382"/>
      <c r="EEB17" s="382"/>
      <c r="EEC17" s="382"/>
      <c r="EED17" s="382"/>
      <c r="EEE17" s="382"/>
      <c r="EEF17" s="382"/>
      <c r="EEG17" s="382"/>
      <c r="EEH17" s="382"/>
      <c r="EEI17" s="382"/>
      <c r="EEJ17" s="382"/>
      <c r="EEK17" s="382"/>
      <c r="EEL17" s="382"/>
      <c r="EEM17" s="382"/>
      <c r="EEN17" s="382"/>
      <c r="EEO17" s="382"/>
      <c r="EEP17" s="382"/>
      <c r="EEQ17" s="382"/>
      <c r="EER17" s="382"/>
      <c r="EES17" s="382"/>
      <c r="EET17" s="382"/>
      <c r="EEU17" s="382"/>
      <c r="EEV17" s="382"/>
      <c r="EEW17" s="382"/>
      <c r="EEX17" s="382"/>
      <c r="EEY17" s="382"/>
      <c r="EEZ17" s="382"/>
      <c r="EFA17" s="382"/>
      <c r="EFB17" s="382"/>
      <c r="EFC17" s="382"/>
      <c r="EFD17" s="382"/>
      <c r="EFE17" s="382"/>
      <c r="EFF17" s="382"/>
      <c r="EFG17" s="382"/>
      <c r="EFH17" s="382"/>
      <c r="EFI17" s="382"/>
      <c r="EFJ17" s="382"/>
      <c r="EFK17" s="382"/>
      <c r="EFL17" s="382"/>
      <c r="EFM17" s="382"/>
      <c r="EFN17" s="382"/>
      <c r="EFO17" s="382"/>
      <c r="EFP17" s="382"/>
      <c r="EFQ17" s="382"/>
      <c r="EFR17" s="382"/>
      <c r="EFS17" s="382"/>
      <c r="EFT17" s="382"/>
      <c r="EFU17" s="382"/>
      <c r="EFV17" s="382"/>
      <c r="EFW17" s="382"/>
      <c r="EFX17" s="382"/>
      <c r="EFY17" s="382"/>
      <c r="EFZ17" s="382"/>
      <c r="EGA17" s="382"/>
      <c r="EGB17" s="382"/>
      <c r="EGC17" s="382"/>
      <c r="EGD17" s="382"/>
      <c r="EGE17" s="382"/>
      <c r="EGF17" s="382"/>
      <c r="EGG17" s="382"/>
      <c r="EGH17" s="382"/>
      <c r="EGI17" s="382"/>
      <c r="EGJ17" s="382"/>
      <c r="EGK17" s="382"/>
      <c r="EGL17" s="382"/>
      <c r="EGM17" s="382"/>
      <c r="EGN17" s="382"/>
      <c r="EGO17" s="382"/>
      <c r="EGP17" s="382"/>
      <c r="EGQ17" s="382"/>
      <c r="EGR17" s="382"/>
      <c r="EGS17" s="382"/>
      <c r="EGT17" s="382"/>
      <c r="EGU17" s="382"/>
      <c r="EGV17" s="382"/>
      <c r="EGW17" s="382"/>
      <c r="EGX17" s="382"/>
      <c r="EGY17" s="382"/>
      <c r="EGZ17" s="382"/>
      <c r="EHA17" s="382"/>
      <c r="EHB17" s="382"/>
      <c r="EHC17" s="382"/>
      <c r="EHD17" s="382"/>
      <c r="EHE17" s="382"/>
      <c r="EHF17" s="382"/>
      <c r="EHG17" s="382"/>
      <c r="EHH17" s="382"/>
      <c r="EHI17" s="382"/>
      <c r="EHJ17" s="382"/>
      <c r="EHK17" s="382"/>
      <c r="EHL17" s="382"/>
      <c r="EHM17" s="382"/>
      <c r="EHN17" s="382"/>
      <c r="EHO17" s="382"/>
      <c r="EHP17" s="382"/>
      <c r="EHQ17" s="382"/>
      <c r="EHR17" s="382"/>
      <c r="EHS17" s="382"/>
      <c r="EHT17" s="382"/>
      <c r="EHU17" s="382"/>
      <c r="EHV17" s="382"/>
      <c r="EHW17" s="382"/>
      <c r="EHX17" s="382"/>
      <c r="EHY17" s="382"/>
      <c r="EHZ17" s="382"/>
      <c r="EIA17" s="382"/>
      <c r="EIB17" s="382"/>
      <c r="EIC17" s="382"/>
      <c r="EID17" s="382"/>
      <c r="EIE17" s="382"/>
      <c r="EIF17" s="382"/>
      <c r="EIG17" s="382"/>
      <c r="EIH17" s="382"/>
      <c r="EII17" s="382"/>
      <c r="EIJ17" s="382"/>
      <c r="EIK17" s="382"/>
      <c r="EIL17" s="382"/>
      <c r="EIM17" s="382"/>
      <c r="EIN17" s="382"/>
      <c r="EIO17" s="382"/>
      <c r="EIP17" s="382"/>
      <c r="EIQ17" s="382"/>
      <c r="EIR17" s="382"/>
      <c r="EIS17" s="382"/>
      <c r="EIT17" s="382"/>
      <c r="EIU17" s="382"/>
      <c r="EIV17" s="382"/>
      <c r="EIW17" s="382"/>
      <c r="EIX17" s="382"/>
      <c r="EIY17" s="382"/>
      <c r="EIZ17" s="382"/>
      <c r="EJA17" s="382"/>
      <c r="EJB17" s="382"/>
      <c r="EJC17" s="382"/>
      <c r="EJD17" s="382"/>
      <c r="EJE17" s="382"/>
      <c r="EJF17" s="382"/>
      <c r="EJG17" s="382"/>
      <c r="EJH17" s="382"/>
      <c r="EJI17" s="382"/>
      <c r="EJJ17" s="382"/>
      <c r="EJK17" s="382"/>
      <c r="EJL17" s="382"/>
      <c r="EJM17" s="382"/>
      <c r="EJN17" s="382"/>
      <c r="EJO17" s="382"/>
      <c r="EJP17" s="382"/>
      <c r="EJQ17" s="382"/>
      <c r="EJR17" s="382"/>
      <c r="EJS17" s="382"/>
      <c r="EJT17" s="382"/>
      <c r="EJU17" s="382"/>
      <c r="EJV17" s="382"/>
      <c r="EJW17" s="382"/>
      <c r="EJX17" s="382"/>
      <c r="EJY17" s="382"/>
      <c r="EJZ17" s="382"/>
      <c r="EKA17" s="382"/>
      <c r="EKB17" s="382"/>
      <c r="EKC17" s="382"/>
      <c r="EKD17" s="382"/>
      <c r="EKE17" s="382"/>
      <c r="EKF17" s="382"/>
      <c r="EKG17" s="382"/>
      <c r="EKH17" s="382"/>
      <c r="EKI17" s="382"/>
      <c r="EKJ17" s="382"/>
      <c r="EKK17" s="382"/>
      <c r="EKL17" s="382"/>
      <c r="EKM17" s="382"/>
      <c r="EKN17" s="382"/>
      <c r="EKO17" s="382"/>
      <c r="EKP17" s="382"/>
      <c r="EKQ17" s="382"/>
      <c r="EKR17" s="382"/>
      <c r="EKS17" s="382"/>
      <c r="EKT17" s="382"/>
      <c r="EKU17" s="382"/>
      <c r="EKV17" s="382"/>
      <c r="EKW17" s="382"/>
      <c r="EKX17" s="382"/>
      <c r="EKY17" s="382"/>
      <c r="EKZ17" s="382"/>
      <c r="ELA17" s="382"/>
      <c r="ELB17" s="382"/>
      <c r="ELC17" s="382"/>
      <c r="ELD17" s="382"/>
      <c r="ELE17" s="382"/>
      <c r="ELF17" s="382"/>
      <c r="ELG17" s="382"/>
      <c r="ELH17" s="382"/>
      <c r="ELI17" s="382"/>
      <c r="ELJ17" s="382"/>
      <c r="ELK17" s="382"/>
      <c r="ELL17" s="382"/>
      <c r="ELM17" s="382"/>
      <c r="ELN17" s="382"/>
      <c r="ELO17" s="382"/>
      <c r="ELP17" s="382"/>
      <c r="ELQ17" s="382"/>
      <c r="ELR17" s="382"/>
      <c r="ELS17" s="382"/>
      <c r="ELT17" s="382"/>
      <c r="ELU17" s="382"/>
      <c r="ELV17" s="382"/>
      <c r="ELW17" s="382"/>
      <c r="ELX17" s="382"/>
      <c r="ELY17" s="382"/>
      <c r="ELZ17" s="382"/>
      <c r="EMA17" s="382"/>
      <c r="EMB17" s="382"/>
      <c r="EMC17" s="382"/>
      <c r="EMD17" s="382"/>
      <c r="EME17" s="382"/>
      <c r="EMF17" s="382"/>
      <c r="EMG17" s="382"/>
      <c r="EMH17" s="382"/>
      <c r="EMI17" s="382"/>
      <c r="EMJ17" s="382"/>
      <c r="EMK17" s="382"/>
      <c r="EML17" s="382"/>
      <c r="EMM17" s="382"/>
      <c r="EMN17" s="382"/>
      <c r="EMO17" s="382"/>
      <c r="EMP17" s="382"/>
      <c r="EMQ17" s="382"/>
      <c r="EMR17" s="382"/>
      <c r="EMS17" s="382"/>
      <c r="EMT17" s="382"/>
      <c r="EMU17" s="382"/>
      <c r="EMV17" s="382"/>
      <c r="EMW17" s="382"/>
      <c r="EMX17" s="382"/>
      <c r="EMY17" s="382"/>
      <c r="EMZ17" s="382"/>
      <c r="ENA17" s="382"/>
      <c r="ENB17" s="382"/>
      <c r="ENC17" s="382"/>
      <c r="END17" s="382"/>
      <c r="ENE17" s="382"/>
      <c r="ENF17" s="382"/>
      <c r="ENG17" s="382"/>
      <c r="ENH17" s="382"/>
      <c r="ENI17" s="382"/>
      <c r="ENJ17" s="382"/>
      <c r="ENK17" s="382"/>
      <c r="ENL17" s="382"/>
      <c r="ENM17" s="382"/>
      <c r="ENN17" s="382"/>
      <c r="ENO17" s="382"/>
      <c r="ENP17" s="382"/>
      <c r="ENQ17" s="382"/>
      <c r="ENR17" s="382"/>
      <c r="ENS17" s="382"/>
      <c r="ENT17" s="382"/>
      <c r="ENU17" s="382"/>
      <c r="ENV17" s="382"/>
      <c r="ENW17" s="382"/>
      <c r="ENX17" s="382"/>
      <c r="ENY17" s="382"/>
      <c r="ENZ17" s="382"/>
      <c r="EOA17" s="382"/>
      <c r="EOB17" s="382"/>
      <c r="EOC17" s="382"/>
      <c r="EOD17" s="382"/>
      <c r="EOE17" s="382"/>
      <c r="EOF17" s="382"/>
      <c r="EOG17" s="382"/>
      <c r="EOH17" s="382"/>
      <c r="EOI17" s="382"/>
      <c r="EOJ17" s="382"/>
      <c r="EOK17" s="382"/>
      <c r="EOL17" s="382"/>
      <c r="EOM17" s="382"/>
      <c r="EON17" s="382"/>
      <c r="EOO17" s="382"/>
      <c r="EOP17" s="382"/>
      <c r="EOQ17" s="382"/>
      <c r="EOR17" s="382"/>
      <c r="EOS17" s="382"/>
      <c r="EOT17" s="382"/>
      <c r="EOU17" s="382"/>
      <c r="EOV17" s="382"/>
      <c r="EOW17" s="382"/>
      <c r="EOX17" s="382"/>
      <c r="EOY17" s="382"/>
      <c r="EOZ17" s="382"/>
      <c r="EPA17" s="382"/>
      <c r="EPB17" s="382"/>
      <c r="EPC17" s="382"/>
      <c r="EPD17" s="382"/>
      <c r="EPE17" s="382"/>
      <c r="EPF17" s="382"/>
      <c r="EPG17" s="382"/>
      <c r="EPH17" s="382"/>
      <c r="EPI17" s="382"/>
      <c r="EPJ17" s="382"/>
      <c r="EPK17" s="382"/>
      <c r="EPL17" s="382"/>
      <c r="EPM17" s="382"/>
      <c r="EPN17" s="382"/>
      <c r="EPO17" s="382"/>
      <c r="EPP17" s="382"/>
      <c r="EPQ17" s="382"/>
      <c r="EPR17" s="382"/>
      <c r="EPS17" s="382"/>
      <c r="EPT17" s="382"/>
      <c r="EPU17" s="382"/>
      <c r="EPV17" s="382"/>
      <c r="EPW17" s="382"/>
      <c r="EPX17" s="382"/>
      <c r="EPY17" s="382"/>
      <c r="EPZ17" s="382"/>
      <c r="EQA17" s="382"/>
      <c r="EQB17" s="382"/>
      <c r="EQC17" s="382"/>
      <c r="EQD17" s="382"/>
      <c r="EQE17" s="382"/>
      <c r="EQF17" s="382"/>
      <c r="EQG17" s="382"/>
      <c r="EQH17" s="382"/>
      <c r="EQI17" s="382"/>
      <c r="EQJ17" s="382"/>
      <c r="EQK17" s="382"/>
      <c r="EQL17" s="382"/>
      <c r="EQM17" s="382"/>
      <c r="EQN17" s="382"/>
      <c r="EQO17" s="382"/>
      <c r="EQP17" s="382"/>
      <c r="EQQ17" s="382"/>
      <c r="EQR17" s="382"/>
      <c r="EQS17" s="382"/>
      <c r="EQT17" s="382"/>
      <c r="EQU17" s="382"/>
      <c r="EQV17" s="382"/>
      <c r="EQW17" s="382"/>
      <c r="EQX17" s="382"/>
      <c r="EQY17" s="382"/>
      <c r="EQZ17" s="382"/>
      <c r="ERA17" s="382"/>
      <c r="ERB17" s="382"/>
      <c r="ERC17" s="382"/>
      <c r="ERD17" s="382"/>
      <c r="ERE17" s="382"/>
      <c r="ERF17" s="382"/>
      <c r="ERG17" s="382"/>
      <c r="ERH17" s="382"/>
      <c r="ERI17" s="382"/>
      <c r="ERJ17" s="382"/>
      <c r="ERK17" s="382"/>
      <c r="ERL17" s="382"/>
      <c r="ERM17" s="382"/>
      <c r="ERN17" s="382"/>
      <c r="ERO17" s="382"/>
      <c r="ERP17" s="382"/>
      <c r="ERQ17" s="382"/>
      <c r="ERR17" s="382"/>
      <c r="ERS17" s="382"/>
      <c r="ERT17" s="382"/>
      <c r="ERU17" s="382"/>
      <c r="ERV17" s="382"/>
      <c r="ERW17" s="382"/>
      <c r="ERX17" s="382"/>
      <c r="ERY17" s="382"/>
      <c r="ERZ17" s="382"/>
      <c r="ESA17" s="382"/>
      <c r="ESB17" s="382"/>
      <c r="ESC17" s="382"/>
      <c r="ESD17" s="382"/>
      <c r="ESE17" s="382"/>
      <c r="ESF17" s="382"/>
      <c r="ESG17" s="382"/>
      <c r="ESH17" s="382"/>
      <c r="ESI17" s="382"/>
      <c r="ESJ17" s="382"/>
      <c r="ESK17" s="382"/>
      <c r="ESL17" s="382"/>
      <c r="ESM17" s="382"/>
      <c r="ESN17" s="382"/>
      <c r="ESO17" s="382"/>
      <c r="ESP17" s="382"/>
      <c r="ESQ17" s="382"/>
      <c r="ESR17" s="382"/>
      <c r="ESS17" s="382"/>
      <c r="EST17" s="382"/>
      <c r="ESU17" s="382"/>
      <c r="ESV17" s="382"/>
      <c r="ESW17" s="382"/>
      <c r="ESX17" s="382"/>
      <c r="ESY17" s="382"/>
      <c r="ESZ17" s="382"/>
      <c r="ETA17" s="382"/>
      <c r="ETB17" s="382"/>
      <c r="ETC17" s="382"/>
      <c r="ETD17" s="382"/>
      <c r="ETE17" s="382"/>
      <c r="ETF17" s="382"/>
      <c r="ETG17" s="382"/>
      <c r="ETH17" s="382"/>
      <c r="ETI17" s="382"/>
      <c r="ETJ17" s="382"/>
      <c r="ETK17" s="382"/>
      <c r="ETL17" s="382"/>
      <c r="ETM17" s="382"/>
      <c r="ETN17" s="382"/>
      <c r="ETO17" s="382"/>
      <c r="ETP17" s="382"/>
      <c r="ETQ17" s="382"/>
      <c r="ETR17" s="382"/>
      <c r="ETS17" s="382"/>
      <c r="ETT17" s="382"/>
      <c r="ETU17" s="382"/>
      <c r="ETV17" s="382"/>
      <c r="ETW17" s="382"/>
      <c r="ETX17" s="382"/>
      <c r="ETY17" s="382"/>
      <c r="ETZ17" s="382"/>
      <c r="EUA17" s="382"/>
      <c r="EUB17" s="382"/>
      <c r="EUC17" s="382"/>
      <c r="EUD17" s="382"/>
      <c r="EUE17" s="382"/>
      <c r="EUF17" s="382"/>
      <c r="EUG17" s="382"/>
      <c r="EUH17" s="382"/>
      <c r="EUI17" s="382"/>
      <c r="EUJ17" s="382"/>
      <c r="EUK17" s="382"/>
      <c r="EUL17" s="382"/>
      <c r="EUM17" s="382"/>
      <c r="EUN17" s="382"/>
      <c r="EUO17" s="382"/>
      <c r="EUP17" s="382"/>
      <c r="EUQ17" s="382"/>
      <c r="EUR17" s="382"/>
      <c r="EUS17" s="382"/>
      <c r="EUT17" s="382"/>
      <c r="EUU17" s="382"/>
      <c r="EUV17" s="382"/>
      <c r="EUW17" s="382"/>
      <c r="EUX17" s="382"/>
      <c r="EUY17" s="382"/>
      <c r="EUZ17" s="382"/>
      <c r="EVA17" s="382"/>
      <c r="EVB17" s="382"/>
      <c r="EVC17" s="382"/>
      <c r="EVD17" s="382"/>
      <c r="EVE17" s="382"/>
      <c r="EVF17" s="382"/>
      <c r="EVG17" s="382"/>
      <c r="EVH17" s="382"/>
      <c r="EVI17" s="382"/>
      <c r="EVJ17" s="382"/>
      <c r="EVK17" s="382"/>
      <c r="EVL17" s="382"/>
      <c r="EVM17" s="382"/>
      <c r="EVN17" s="382"/>
      <c r="EVO17" s="382"/>
      <c r="EVP17" s="382"/>
      <c r="EVQ17" s="382"/>
      <c r="EVR17" s="382"/>
      <c r="EVS17" s="382"/>
      <c r="EVT17" s="382"/>
      <c r="EVU17" s="382"/>
      <c r="EVV17" s="382"/>
      <c r="EVW17" s="382"/>
      <c r="EVX17" s="382"/>
      <c r="EVY17" s="382"/>
      <c r="EVZ17" s="382"/>
      <c r="EWA17" s="382"/>
      <c r="EWB17" s="382"/>
      <c r="EWC17" s="382"/>
      <c r="EWD17" s="382"/>
      <c r="EWE17" s="382"/>
      <c r="EWF17" s="382"/>
      <c r="EWG17" s="382"/>
      <c r="EWH17" s="382"/>
      <c r="EWI17" s="382"/>
      <c r="EWJ17" s="382"/>
      <c r="EWK17" s="382"/>
      <c r="EWL17" s="382"/>
      <c r="EWM17" s="382"/>
      <c r="EWN17" s="382"/>
      <c r="EWO17" s="382"/>
      <c r="EWP17" s="382"/>
      <c r="EWQ17" s="382"/>
      <c r="EWR17" s="382"/>
      <c r="EWS17" s="382"/>
      <c r="EWT17" s="382"/>
      <c r="EWU17" s="382"/>
      <c r="EWV17" s="382"/>
      <c r="EWW17" s="382"/>
      <c r="EWX17" s="382"/>
      <c r="EWY17" s="382"/>
      <c r="EWZ17" s="382"/>
      <c r="EXA17" s="382"/>
      <c r="EXB17" s="382"/>
      <c r="EXC17" s="382"/>
      <c r="EXD17" s="382"/>
      <c r="EXE17" s="382"/>
      <c r="EXF17" s="382"/>
      <c r="EXG17" s="382"/>
      <c r="EXH17" s="382"/>
      <c r="EXI17" s="382"/>
      <c r="EXJ17" s="382"/>
      <c r="EXK17" s="382"/>
      <c r="EXL17" s="382"/>
      <c r="EXM17" s="382"/>
      <c r="EXN17" s="382"/>
      <c r="EXO17" s="382"/>
      <c r="EXP17" s="382"/>
      <c r="EXQ17" s="382"/>
      <c r="EXR17" s="382"/>
      <c r="EXS17" s="382"/>
      <c r="EXT17" s="382"/>
      <c r="EXU17" s="382"/>
      <c r="EXV17" s="382"/>
      <c r="EXW17" s="382"/>
      <c r="EXX17" s="382"/>
      <c r="EXY17" s="382"/>
      <c r="EXZ17" s="382"/>
      <c r="EYA17" s="382"/>
      <c r="EYB17" s="382"/>
      <c r="EYC17" s="382"/>
      <c r="EYD17" s="382"/>
      <c r="EYE17" s="382"/>
      <c r="EYF17" s="382"/>
      <c r="EYG17" s="382"/>
      <c r="EYH17" s="382"/>
      <c r="EYI17" s="382"/>
      <c r="EYJ17" s="382"/>
      <c r="EYK17" s="382"/>
      <c r="EYL17" s="382"/>
      <c r="EYM17" s="382"/>
      <c r="EYN17" s="382"/>
      <c r="EYO17" s="382"/>
      <c r="EYP17" s="382"/>
      <c r="EYQ17" s="382"/>
      <c r="EYR17" s="382"/>
      <c r="EYS17" s="382"/>
      <c r="EYT17" s="382"/>
      <c r="EYU17" s="382"/>
      <c r="EYV17" s="382"/>
      <c r="EYW17" s="382"/>
      <c r="EYX17" s="382"/>
      <c r="EYY17" s="382"/>
      <c r="EYZ17" s="382"/>
      <c r="EZA17" s="382"/>
      <c r="EZB17" s="382"/>
      <c r="EZC17" s="382"/>
      <c r="EZD17" s="382"/>
      <c r="EZE17" s="382"/>
      <c r="EZF17" s="382"/>
      <c r="EZG17" s="382"/>
      <c r="EZH17" s="382"/>
      <c r="EZI17" s="382"/>
      <c r="EZJ17" s="382"/>
      <c r="EZK17" s="382"/>
      <c r="EZL17" s="382"/>
      <c r="EZM17" s="382"/>
      <c r="EZN17" s="382"/>
      <c r="EZO17" s="382"/>
      <c r="EZP17" s="382"/>
      <c r="EZQ17" s="382"/>
      <c r="EZR17" s="382"/>
      <c r="EZS17" s="382"/>
      <c r="EZT17" s="382"/>
      <c r="EZU17" s="382"/>
      <c r="EZV17" s="382"/>
      <c r="EZW17" s="382"/>
      <c r="EZX17" s="382"/>
      <c r="EZY17" s="382"/>
      <c r="EZZ17" s="382"/>
      <c r="FAA17" s="382"/>
      <c r="FAB17" s="382"/>
      <c r="FAC17" s="382"/>
      <c r="FAD17" s="382"/>
      <c r="FAE17" s="382"/>
      <c r="FAF17" s="382"/>
      <c r="FAG17" s="382"/>
      <c r="FAH17" s="382"/>
      <c r="FAI17" s="382"/>
      <c r="FAJ17" s="382"/>
      <c r="FAK17" s="382"/>
      <c r="FAL17" s="382"/>
      <c r="FAM17" s="382"/>
      <c r="FAN17" s="382"/>
      <c r="FAO17" s="382"/>
      <c r="FAP17" s="382"/>
      <c r="FAQ17" s="382"/>
      <c r="FAR17" s="382"/>
      <c r="FAS17" s="382"/>
      <c r="FAT17" s="382"/>
      <c r="FAU17" s="382"/>
      <c r="FAV17" s="382"/>
      <c r="FAW17" s="382"/>
      <c r="FAX17" s="382"/>
      <c r="FAY17" s="382"/>
      <c r="FAZ17" s="382"/>
      <c r="FBA17" s="382"/>
      <c r="FBB17" s="382"/>
      <c r="FBC17" s="382"/>
      <c r="FBD17" s="382"/>
      <c r="FBE17" s="382"/>
      <c r="FBF17" s="382"/>
      <c r="FBG17" s="382"/>
      <c r="FBH17" s="382"/>
      <c r="FBI17" s="382"/>
      <c r="FBJ17" s="382"/>
      <c r="FBK17" s="382"/>
      <c r="FBL17" s="382"/>
      <c r="FBM17" s="382"/>
      <c r="FBN17" s="382"/>
      <c r="FBO17" s="382"/>
      <c r="FBP17" s="382"/>
      <c r="FBQ17" s="382"/>
      <c r="FBR17" s="382"/>
      <c r="FBS17" s="382"/>
      <c r="FBT17" s="382"/>
      <c r="FBU17" s="382"/>
      <c r="FBV17" s="382"/>
      <c r="FBW17" s="382"/>
      <c r="FBX17" s="382"/>
      <c r="FBY17" s="382"/>
      <c r="FBZ17" s="382"/>
      <c r="FCA17" s="382"/>
      <c r="FCB17" s="382"/>
      <c r="FCC17" s="382"/>
      <c r="FCD17" s="382"/>
      <c r="FCE17" s="382"/>
      <c r="FCF17" s="382"/>
      <c r="FCG17" s="382"/>
      <c r="FCH17" s="382"/>
      <c r="FCI17" s="382"/>
      <c r="FCJ17" s="382"/>
      <c r="FCK17" s="382"/>
      <c r="FCL17" s="382"/>
      <c r="FCM17" s="382"/>
      <c r="FCN17" s="382"/>
      <c r="FCO17" s="382"/>
      <c r="FCP17" s="382"/>
      <c r="FCQ17" s="382"/>
      <c r="FCR17" s="382"/>
      <c r="FCS17" s="382"/>
      <c r="FCT17" s="382"/>
      <c r="FCU17" s="382"/>
      <c r="FCV17" s="382"/>
      <c r="FCW17" s="382"/>
      <c r="FCX17" s="382"/>
      <c r="FCY17" s="382"/>
      <c r="FCZ17" s="382"/>
      <c r="FDA17" s="382"/>
      <c r="FDB17" s="382"/>
      <c r="FDC17" s="382"/>
      <c r="FDD17" s="382"/>
      <c r="FDE17" s="382"/>
      <c r="FDF17" s="382"/>
      <c r="FDG17" s="382"/>
      <c r="FDH17" s="382"/>
      <c r="FDI17" s="382"/>
      <c r="FDJ17" s="382"/>
      <c r="FDK17" s="382"/>
      <c r="FDL17" s="382"/>
      <c r="FDM17" s="382"/>
      <c r="FDN17" s="382"/>
      <c r="FDO17" s="382"/>
      <c r="FDP17" s="382"/>
      <c r="FDQ17" s="382"/>
      <c r="FDR17" s="382"/>
      <c r="FDS17" s="382"/>
      <c r="FDT17" s="382"/>
      <c r="FDU17" s="382"/>
      <c r="FDV17" s="382"/>
      <c r="FDW17" s="382"/>
      <c r="FDX17" s="382"/>
      <c r="FDY17" s="382"/>
      <c r="FDZ17" s="382"/>
      <c r="FEA17" s="382"/>
      <c r="FEB17" s="382"/>
      <c r="FEC17" s="382"/>
      <c r="FED17" s="382"/>
      <c r="FEE17" s="382"/>
      <c r="FEF17" s="382"/>
      <c r="FEG17" s="382"/>
      <c r="FEH17" s="382"/>
      <c r="FEI17" s="382"/>
      <c r="FEJ17" s="382"/>
      <c r="FEK17" s="382"/>
      <c r="FEL17" s="382"/>
      <c r="FEM17" s="382"/>
      <c r="FEN17" s="382"/>
      <c r="FEO17" s="382"/>
      <c r="FEP17" s="382"/>
      <c r="FEQ17" s="382"/>
      <c r="FER17" s="382"/>
      <c r="FES17" s="382"/>
      <c r="FET17" s="382"/>
      <c r="FEU17" s="382"/>
      <c r="FEV17" s="382"/>
      <c r="FEW17" s="382"/>
      <c r="FEX17" s="382"/>
      <c r="FEY17" s="382"/>
      <c r="FEZ17" s="382"/>
      <c r="FFA17" s="382"/>
      <c r="FFB17" s="382"/>
      <c r="FFC17" s="382"/>
      <c r="FFD17" s="382"/>
      <c r="FFE17" s="382"/>
      <c r="FFF17" s="382"/>
      <c r="FFG17" s="382"/>
      <c r="FFH17" s="382"/>
      <c r="FFI17" s="382"/>
      <c r="FFJ17" s="382"/>
      <c r="FFK17" s="382"/>
      <c r="FFL17" s="382"/>
      <c r="FFM17" s="382"/>
      <c r="FFN17" s="382"/>
      <c r="FFO17" s="382"/>
      <c r="FFP17" s="382"/>
      <c r="FFQ17" s="382"/>
      <c r="FFR17" s="382"/>
      <c r="FFS17" s="382"/>
      <c r="FFT17" s="382"/>
      <c r="FFU17" s="382"/>
      <c r="FFV17" s="382"/>
      <c r="FFW17" s="382"/>
      <c r="FFX17" s="382"/>
      <c r="FFY17" s="382"/>
      <c r="FFZ17" s="382"/>
      <c r="FGA17" s="382"/>
      <c r="FGB17" s="382"/>
      <c r="FGC17" s="382"/>
      <c r="FGD17" s="382"/>
      <c r="FGE17" s="382"/>
      <c r="FGF17" s="382"/>
      <c r="FGG17" s="382"/>
      <c r="FGH17" s="382"/>
      <c r="FGI17" s="382"/>
      <c r="FGJ17" s="382"/>
      <c r="FGK17" s="382"/>
      <c r="FGL17" s="382"/>
      <c r="FGM17" s="382"/>
      <c r="FGN17" s="382"/>
      <c r="FGO17" s="382"/>
      <c r="FGP17" s="382"/>
      <c r="FGQ17" s="382"/>
      <c r="FGR17" s="382"/>
      <c r="FGS17" s="382"/>
      <c r="FGT17" s="382"/>
      <c r="FGU17" s="382"/>
      <c r="FGV17" s="382"/>
      <c r="FGW17" s="382"/>
      <c r="FGX17" s="382"/>
      <c r="FGY17" s="382"/>
      <c r="FGZ17" s="382"/>
      <c r="FHA17" s="382"/>
      <c r="FHB17" s="382"/>
      <c r="FHC17" s="382"/>
      <c r="FHD17" s="382"/>
      <c r="FHE17" s="382"/>
      <c r="FHF17" s="382"/>
      <c r="FHG17" s="382"/>
      <c r="FHH17" s="382"/>
      <c r="FHI17" s="382"/>
      <c r="FHJ17" s="382"/>
      <c r="FHK17" s="382"/>
      <c r="FHL17" s="382"/>
      <c r="FHM17" s="382"/>
      <c r="FHN17" s="382"/>
      <c r="FHO17" s="382"/>
      <c r="FHP17" s="382"/>
      <c r="FHQ17" s="382"/>
      <c r="FHR17" s="382"/>
      <c r="FHS17" s="382"/>
      <c r="FHT17" s="382"/>
      <c r="FHU17" s="382"/>
      <c r="FHV17" s="382"/>
      <c r="FHW17" s="382"/>
      <c r="FHX17" s="382"/>
      <c r="FHY17" s="382"/>
      <c r="FHZ17" s="382"/>
      <c r="FIA17" s="382"/>
      <c r="FIB17" s="382"/>
      <c r="FIC17" s="382"/>
      <c r="FID17" s="382"/>
      <c r="FIE17" s="382"/>
      <c r="FIF17" s="382"/>
      <c r="FIG17" s="382"/>
      <c r="FIH17" s="382"/>
      <c r="FII17" s="382"/>
      <c r="FIJ17" s="382"/>
      <c r="FIK17" s="382"/>
      <c r="FIL17" s="382"/>
      <c r="FIM17" s="382"/>
      <c r="FIN17" s="382"/>
      <c r="FIO17" s="382"/>
      <c r="FIP17" s="382"/>
      <c r="FIQ17" s="382"/>
      <c r="FIR17" s="382"/>
      <c r="FIS17" s="382"/>
      <c r="FIT17" s="382"/>
      <c r="FIU17" s="382"/>
      <c r="FIV17" s="382"/>
      <c r="FIW17" s="382"/>
      <c r="FIX17" s="382"/>
      <c r="FIY17" s="382"/>
      <c r="FIZ17" s="382"/>
      <c r="FJA17" s="382"/>
      <c r="FJB17" s="382"/>
      <c r="FJC17" s="382"/>
      <c r="FJD17" s="382"/>
      <c r="FJE17" s="382"/>
      <c r="FJF17" s="382"/>
      <c r="FJG17" s="382"/>
      <c r="FJH17" s="382"/>
      <c r="FJI17" s="382"/>
      <c r="FJJ17" s="382"/>
      <c r="FJK17" s="382"/>
      <c r="FJL17" s="382"/>
      <c r="FJM17" s="382"/>
      <c r="FJN17" s="382"/>
      <c r="FJO17" s="382"/>
      <c r="FJP17" s="382"/>
      <c r="FJQ17" s="382"/>
      <c r="FJR17" s="382"/>
      <c r="FJS17" s="382"/>
      <c r="FJT17" s="382"/>
      <c r="FJU17" s="382"/>
      <c r="FJV17" s="382"/>
      <c r="FJW17" s="382"/>
      <c r="FJX17" s="382"/>
      <c r="FJY17" s="382"/>
      <c r="FJZ17" s="382"/>
      <c r="FKA17" s="382"/>
      <c r="FKB17" s="382"/>
      <c r="FKC17" s="382"/>
      <c r="FKD17" s="382"/>
      <c r="FKE17" s="382"/>
      <c r="FKF17" s="382"/>
      <c r="FKG17" s="382"/>
      <c r="FKH17" s="382"/>
      <c r="FKI17" s="382"/>
      <c r="FKJ17" s="382"/>
      <c r="FKK17" s="382"/>
      <c r="FKL17" s="382"/>
      <c r="FKM17" s="382"/>
      <c r="FKN17" s="382"/>
      <c r="FKO17" s="382"/>
      <c r="FKP17" s="382"/>
      <c r="FKQ17" s="382"/>
      <c r="FKR17" s="382"/>
      <c r="FKS17" s="382"/>
      <c r="FKT17" s="382"/>
      <c r="FKU17" s="382"/>
      <c r="FKV17" s="382"/>
      <c r="FKW17" s="382"/>
      <c r="FKX17" s="382"/>
      <c r="FKY17" s="382"/>
      <c r="FKZ17" s="382"/>
      <c r="FLA17" s="382"/>
      <c r="FLB17" s="382"/>
      <c r="FLC17" s="382"/>
      <c r="FLD17" s="382"/>
      <c r="FLE17" s="382"/>
      <c r="FLF17" s="382"/>
      <c r="FLG17" s="382"/>
      <c r="FLH17" s="382"/>
      <c r="FLI17" s="382"/>
      <c r="FLJ17" s="382"/>
      <c r="FLK17" s="382"/>
      <c r="FLL17" s="382"/>
      <c r="FLM17" s="382"/>
      <c r="FLN17" s="382"/>
      <c r="FLO17" s="382"/>
      <c r="FLP17" s="382"/>
      <c r="FLQ17" s="382"/>
      <c r="FLR17" s="382"/>
      <c r="FLS17" s="382"/>
      <c r="FLT17" s="382"/>
      <c r="FLU17" s="382"/>
      <c r="FLV17" s="382"/>
      <c r="FLW17" s="382"/>
      <c r="FLX17" s="382"/>
      <c r="FLY17" s="382"/>
      <c r="FLZ17" s="382"/>
      <c r="FMA17" s="382"/>
      <c r="FMB17" s="382"/>
      <c r="FMC17" s="382"/>
      <c r="FMD17" s="382"/>
      <c r="FME17" s="382"/>
      <c r="FMF17" s="382"/>
      <c r="FMG17" s="382"/>
      <c r="FMH17" s="382"/>
      <c r="FMI17" s="382"/>
      <c r="FMJ17" s="382"/>
      <c r="FMK17" s="382"/>
      <c r="FML17" s="382"/>
      <c r="FMM17" s="382"/>
      <c r="FMN17" s="382"/>
      <c r="FMO17" s="382"/>
      <c r="FMP17" s="382"/>
      <c r="FMQ17" s="382"/>
      <c r="FMR17" s="382"/>
      <c r="FMS17" s="382"/>
      <c r="FMT17" s="382"/>
      <c r="FMU17" s="382"/>
      <c r="FMV17" s="382"/>
      <c r="FMW17" s="382"/>
      <c r="FMX17" s="382"/>
      <c r="FMY17" s="382"/>
      <c r="FMZ17" s="382"/>
      <c r="FNA17" s="382"/>
      <c r="FNB17" s="382"/>
      <c r="FNC17" s="382"/>
      <c r="FND17" s="382"/>
      <c r="FNE17" s="382"/>
      <c r="FNF17" s="382"/>
      <c r="FNG17" s="382"/>
      <c r="FNH17" s="382"/>
      <c r="FNI17" s="382"/>
      <c r="FNJ17" s="382"/>
      <c r="FNK17" s="382"/>
      <c r="FNL17" s="382"/>
      <c r="FNM17" s="382"/>
      <c r="FNN17" s="382"/>
      <c r="FNO17" s="382"/>
      <c r="FNP17" s="382"/>
      <c r="FNQ17" s="382"/>
      <c r="FNR17" s="382"/>
      <c r="FNS17" s="382"/>
      <c r="FNT17" s="382"/>
      <c r="FNU17" s="382"/>
      <c r="FNV17" s="382"/>
      <c r="FNW17" s="382"/>
      <c r="FNX17" s="382"/>
      <c r="FNY17" s="382"/>
      <c r="FNZ17" s="382"/>
      <c r="FOA17" s="382"/>
      <c r="FOB17" s="382"/>
      <c r="FOC17" s="382"/>
      <c r="FOD17" s="382"/>
      <c r="FOE17" s="382"/>
      <c r="FOF17" s="382"/>
      <c r="FOG17" s="382"/>
      <c r="FOH17" s="382"/>
      <c r="FOI17" s="382"/>
      <c r="FOJ17" s="382"/>
      <c r="FOK17" s="382"/>
      <c r="FOL17" s="382"/>
      <c r="FOM17" s="382"/>
      <c r="FON17" s="382"/>
      <c r="FOO17" s="382"/>
      <c r="FOP17" s="382"/>
      <c r="FOQ17" s="382"/>
      <c r="FOR17" s="382"/>
      <c r="FOS17" s="382"/>
      <c r="FOT17" s="382"/>
      <c r="FOU17" s="382"/>
      <c r="FOV17" s="382"/>
      <c r="FOW17" s="382"/>
      <c r="FOX17" s="382"/>
      <c r="FOY17" s="382"/>
      <c r="FOZ17" s="382"/>
      <c r="FPA17" s="382"/>
      <c r="FPB17" s="382"/>
      <c r="FPC17" s="382"/>
      <c r="FPD17" s="382"/>
      <c r="FPE17" s="382"/>
      <c r="FPF17" s="382"/>
      <c r="FPG17" s="382"/>
      <c r="FPH17" s="382"/>
      <c r="FPI17" s="382"/>
      <c r="FPJ17" s="382"/>
      <c r="FPK17" s="382"/>
      <c r="FPL17" s="382"/>
      <c r="FPM17" s="382"/>
      <c r="FPN17" s="382"/>
      <c r="FPO17" s="382"/>
      <c r="FPP17" s="382"/>
      <c r="FPQ17" s="382"/>
      <c r="FPR17" s="382"/>
      <c r="FPS17" s="382"/>
      <c r="FPT17" s="382"/>
      <c r="FPU17" s="382"/>
      <c r="FPV17" s="382"/>
      <c r="FPW17" s="382"/>
      <c r="FPX17" s="382"/>
      <c r="FPY17" s="382"/>
      <c r="FPZ17" s="382"/>
      <c r="FQA17" s="382"/>
      <c r="FQB17" s="382"/>
      <c r="FQC17" s="382"/>
      <c r="FQD17" s="382"/>
      <c r="FQE17" s="382"/>
      <c r="FQF17" s="382"/>
      <c r="FQG17" s="382"/>
      <c r="FQH17" s="382"/>
      <c r="FQI17" s="382"/>
      <c r="FQJ17" s="382"/>
      <c r="FQK17" s="382"/>
      <c r="FQL17" s="382"/>
      <c r="FQM17" s="382"/>
      <c r="FQN17" s="382"/>
      <c r="FQO17" s="382"/>
      <c r="FQP17" s="382"/>
      <c r="FQQ17" s="382"/>
      <c r="FQR17" s="382"/>
      <c r="FQS17" s="382"/>
      <c r="FQT17" s="382"/>
      <c r="FQU17" s="382"/>
      <c r="FQV17" s="382"/>
      <c r="FQW17" s="382"/>
      <c r="FQX17" s="382"/>
      <c r="FQY17" s="382"/>
      <c r="FQZ17" s="382"/>
      <c r="FRA17" s="382"/>
      <c r="FRB17" s="382"/>
      <c r="FRC17" s="382"/>
      <c r="FRD17" s="382"/>
      <c r="FRE17" s="382"/>
      <c r="FRF17" s="382"/>
      <c r="FRG17" s="382"/>
      <c r="FRH17" s="382"/>
      <c r="FRI17" s="382"/>
      <c r="FRJ17" s="382"/>
      <c r="FRK17" s="382"/>
      <c r="FRL17" s="382"/>
      <c r="FRM17" s="382"/>
      <c r="FRN17" s="382"/>
      <c r="FRO17" s="382"/>
      <c r="FRP17" s="382"/>
      <c r="FRQ17" s="382"/>
      <c r="FRR17" s="382"/>
      <c r="FRS17" s="382"/>
      <c r="FRT17" s="382"/>
      <c r="FRU17" s="382"/>
      <c r="FRV17" s="382"/>
      <c r="FRW17" s="382"/>
      <c r="FRX17" s="382"/>
      <c r="FRY17" s="382"/>
      <c r="FRZ17" s="382"/>
      <c r="FSA17" s="382"/>
      <c r="FSB17" s="382"/>
      <c r="FSC17" s="382"/>
      <c r="FSD17" s="382"/>
      <c r="FSE17" s="382"/>
      <c r="FSF17" s="382"/>
      <c r="FSG17" s="382"/>
      <c r="FSH17" s="382"/>
      <c r="FSI17" s="382"/>
      <c r="FSJ17" s="382"/>
      <c r="FSK17" s="382"/>
      <c r="FSL17" s="382"/>
      <c r="FSM17" s="382"/>
      <c r="FSN17" s="382"/>
      <c r="FSO17" s="382"/>
      <c r="FSP17" s="382"/>
      <c r="FSQ17" s="382"/>
      <c r="FSR17" s="382"/>
      <c r="FSS17" s="382"/>
      <c r="FST17" s="382"/>
      <c r="FSU17" s="382"/>
      <c r="FSV17" s="382"/>
      <c r="FSW17" s="382"/>
      <c r="FSX17" s="382"/>
      <c r="FSY17" s="382"/>
      <c r="FSZ17" s="382"/>
      <c r="FTA17" s="382"/>
      <c r="FTB17" s="382"/>
      <c r="FTC17" s="382"/>
      <c r="FTD17" s="382"/>
      <c r="FTE17" s="382"/>
      <c r="FTF17" s="382"/>
      <c r="FTG17" s="382"/>
      <c r="FTH17" s="382"/>
      <c r="FTI17" s="382"/>
      <c r="FTJ17" s="382"/>
      <c r="FTK17" s="382"/>
      <c r="FTL17" s="382"/>
      <c r="FTM17" s="382"/>
      <c r="FTN17" s="382"/>
      <c r="FTO17" s="382"/>
      <c r="FTP17" s="382"/>
      <c r="FTQ17" s="382"/>
      <c r="FTR17" s="382"/>
      <c r="FTS17" s="382"/>
      <c r="FTT17" s="382"/>
      <c r="FTU17" s="382"/>
      <c r="FTV17" s="382"/>
      <c r="FTW17" s="382"/>
      <c r="FTX17" s="382"/>
      <c r="FTY17" s="382"/>
      <c r="FTZ17" s="382"/>
      <c r="FUA17" s="382"/>
      <c r="FUB17" s="382"/>
      <c r="FUC17" s="382"/>
      <c r="FUD17" s="382"/>
      <c r="FUE17" s="382"/>
      <c r="FUF17" s="382"/>
      <c r="FUG17" s="382"/>
      <c r="FUH17" s="382"/>
      <c r="FUI17" s="382"/>
      <c r="FUJ17" s="382"/>
      <c r="FUK17" s="382"/>
      <c r="FUL17" s="382"/>
      <c r="FUM17" s="382"/>
      <c r="FUN17" s="382"/>
      <c r="FUO17" s="382"/>
      <c r="FUP17" s="382"/>
      <c r="FUQ17" s="382"/>
      <c r="FUR17" s="382"/>
      <c r="FUS17" s="382"/>
      <c r="FUT17" s="382"/>
      <c r="FUU17" s="382"/>
      <c r="FUV17" s="382"/>
      <c r="FUW17" s="382"/>
      <c r="FUX17" s="382"/>
      <c r="FUY17" s="382"/>
      <c r="FUZ17" s="382"/>
      <c r="FVA17" s="382"/>
      <c r="FVB17" s="382"/>
      <c r="FVC17" s="382"/>
      <c r="FVD17" s="382"/>
      <c r="FVE17" s="382"/>
      <c r="FVF17" s="382"/>
      <c r="FVG17" s="382"/>
      <c r="FVH17" s="382"/>
      <c r="FVI17" s="382"/>
      <c r="FVJ17" s="382"/>
      <c r="FVK17" s="382"/>
      <c r="FVL17" s="382"/>
      <c r="FVM17" s="382"/>
      <c r="FVN17" s="382"/>
      <c r="FVO17" s="382"/>
      <c r="FVP17" s="382"/>
      <c r="FVQ17" s="382"/>
      <c r="FVR17" s="382"/>
      <c r="FVS17" s="382"/>
      <c r="FVT17" s="382"/>
      <c r="FVU17" s="382"/>
      <c r="FVV17" s="382"/>
      <c r="FVW17" s="382"/>
      <c r="FVX17" s="382"/>
      <c r="FVY17" s="382"/>
      <c r="FVZ17" s="382"/>
      <c r="FWA17" s="382"/>
      <c r="FWB17" s="382"/>
      <c r="FWC17" s="382"/>
      <c r="FWD17" s="382"/>
      <c r="FWE17" s="382"/>
      <c r="FWF17" s="382"/>
      <c r="FWG17" s="382"/>
      <c r="FWH17" s="382"/>
      <c r="FWI17" s="382"/>
      <c r="FWJ17" s="382"/>
      <c r="FWK17" s="382"/>
      <c r="FWL17" s="382"/>
      <c r="FWM17" s="382"/>
      <c r="FWN17" s="382"/>
      <c r="FWO17" s="382"/>
      <c r="FWP17" s="382"/>
      <c r="FWQ17" s="382"/>
      <c r="FWR17" s="382"/>
      <c r="FWS17" s="382"/>
      <c r="FWT17" s="382"/>
      <c r="FWU17" s="382"/>
      <c r="FWV17" s="382"/>
      <c r="FWW17" s="382"/>
      <c r="FWX17" s="382"/>
      <c r="FWY17" s="382"/>
      <c r="FWZ17" s="382"/>
      <c r="FXA17" s="382"/>
      <c r="FXB17" s="382"/>
      <c r="FXC17" s="382"/>
      <c r="FXD17" s="382"/>
      <c r="FXE17" s="382"/>
      <c r="FXF17" s="382"/>
      <c r="FXG17" s="382"/>
      <c r="FXH17" s="382"/>
      <c r="FXI17" s="382"/>
      <c r="FXJ17" s="382"/>
      <c r="FXK17" s="382"/>
      <c r="FXL17" s="382"/>
      <c r="FXM17" s="382"/>
      <c r="FXN17" s="382"/>
      <c r="FXO17" s="382"/>
      <c r="FXP17" s="382"/>
      <c r="FXQ17" s="382"/>
      <c r="FXR17" s="382"/>
      <c r="FXS17" s="382"/>
      <c r="FXT17" s="382"/>
      <c r="FXU17" s="382"/>
      <c r="FXV17" s="382"/>
      <c r="FXW17" s="382"/>
      <c r="FXX17" s="382"/>
      <c r="FXY17" s="382"/>
      <c r="FXZ17" s="382"/>
      <c r="FYA17" s="382"/>
      <c r="FYB17" s="382"/>
      <c r="FYC17" s="382"/>
      <c r="FYD17" s="382"/>
      <c r="FYE17" s="382"/>
      <c r="FYF17" s="382"/>
      <c r="FYG17" s="382"/>
      <c r="FYH17" s="382"/>
      <c r="FYI17" s="382"/>
      <c r="FYJ17" s="382"/>
      <c r="FYK17" s="382"/>
      <c r="FYL17" s="382"/>
      <c r="FYM17" s="382"/>
      <c r="FYN17" s="382"/>
      <c r="FYO17" s="382"/>
      <c r="FYP17" s="382"/>
      <c r="FYQ17" s="382"/>
      <c r="FYR17" s="382"/>
      <c r="FYS17" s="382"/>
      <c r="FYT17" s="382"/>
      <c r="FYU17" s="382"/>
      <c r="FYV17" s="382"/>
      <c r="FYW17" s="382"/>
      <c r="FYX17" s="382"/>
      <c r="FYY17" s="382"/>
      <c r="FYZ17" s="382"/>
      <c r="FZA17" s="382"/>
      <c r="FZB17" s="382"/>
      <c r="FZC17" s="382"/>
      <c r="FZD17" s="382"/>
      <c r="FZE17" s="382"/>
      <c r="FZF17" s="382"/>
      <c r="FZG17" s="382"/>
      <c r="FZH17" s="382"/>
      <c r="FZI17" s="382"/>
      <c r="FZJ17" s="382"/>
      <c r="FZK17" s="382"/>
      <c r="FZL17" s="382"/>
      <c r="FZM17" s="382"/>
      <c r="FZN17" s="382"/>
      <c r="FZO17" s="382"/>
      <c r="FZP17" s="382"/>
      <c r="FZQ17" s="382"/>
      <c r="FZR17" s="382"/>
      <c r="FZS17" s="382"/>
      <c r="FZT17" s="382"/>
      <c r="FZU17" s="382"/>
      <c r="FZV17" s="382"/>
      <c r="FZW17" s="382"/>
      <c r="FZX17" s="382"/>
      <c r="FZY17" s="382"/>
      <c r="FZZ17" s="382"/>
      <c r="GAA17" s="382"/>
      <c r="GAB17" s="382"/>
      <c r="GAC17" s="382"/>
      <c r="GAD17" s="382"/>
      <c r="GAE17" s="382"/>
      <c r="GAF17" s="382"/>
      <c r="GAG17" s="382"/>
      <c r="GAH17" s="382"/>
      <c r="GAI17" s="382"/>
      <c r="GAJ17" s="382"/>
      <c r="GAK17" s="382"/>
      <c r="GAL17" s="382"/>
      <c r="GAM17" s="382"/>
      <c r="GAN17" s="382"/>
      <c r="GAO17" s="382"/>
      <c r="GAP17" s="382"/>
      <c r="GAQ17" s="382"/>
      <c r="GAR17" s="382"/>
      <c r="GAS17" s="382"/>
      <c r="GAT17" s="382"/>
      <c r="GAU17" s="382"/>
      <c r="GAV17" s="382"/>
      <c r="GAW17" s="382"/>
      <c r="GAX17" s="382"/>
      <c r="GAY17" s="382"/>
      <c r="GAZ17" s="382"/>
      <c r="GBA17" s="382"/>
      <c r="GBB17" s="382"/>
      <c r="GBC17" s="382"/>
      <c r="GBD17" s="382"/>
      <c r="GBE17" s="382"/>
      <c r="GBF17" s="382"/>
      <c r="GBG17" s="382"/>
      <c r="GBH17" s="382"/>
      <c r="GBI17" s="382"/>
      <c r="GBJ17" s="382"/>
      <c r="GBK17" s="382"/>
      <c r="GBL17" s="382"/>
      <c r="GBM17" s="382"/>
      <c r="GBN17" s="382"/>
      <c r="GBO17" s="382"/>
      <c r="GBP17" s="382"/>
      <c r="GBQ17" s="382"/>
      <c r="GBR17" s="382"/>
      <c r="GBS17" s="382"/>
      <c r="GBT17" s="382"/>
      <c r="GBU17" s="382"/>
      <c r="GBV17" s="382"/>
      <c r="GBW17" s="382"/>
      <c r="GBX17" s="382"/>
      <c r="GBY17" s="382"/>
      <c r="GBZ17" s="382"/>
      <c r="GCA17" s="382"/>
      <c r="GCB17" s="382"/>
      <c r="GCC17" s="382"/>
      <c r="GCD17" s="382"/>
      <c r="GCE17" s="382"/>
      <c r="GCF17" s="382"/>
      <c r="GCG17" s="382"/>
      <c r="GCH17" s="382"/>
      <c r="GCI17" s="382"/>
      <c r="GCJ17" s="382"/>
      <c r="GCK17" s="382"/>
      <c r="GCL17" s="382"/>
      <c r="GCM17" s="382"/>
      <c r="GCN17" s="382"/>
      <c r="GCO17" s="382"/>
      <c r="GCP17" s="382"/>
      <c r="GCQ17" s="382"/>
      <c r="GCR17" s="382"/>
      <c r="GCS17" s="382"/>
      <c r="GCT17" s="382"/>
      <c r="GCU17" s="382"/>
      <c r="GCV17" s="382"/>
      <c r="GCW17" s="382"/>
      <c r="GCX17" s="382"/>
      <c r="GCY17" s="382"/>
      <c r="GCZ17" s="382"/>
      <c r="GDA17" s="382"/>
      <c r="GDB17" s="382"/>
      <c r="GDC17" s="382"/>
      <c r="GDD17" s="382"/>
      <c r="GDE17" s="382"/>
      <c r="GDF17" s="382"/>
      <c r="GDG17" s="382"/>
      <c r="GDH17" s="382"/>
      <c r="GDI17" s="382"/>
      <c r="GDJ17" s="382"/>
      <c r="GDK17" s="382"/>
      <c r="GDL17" s="382"/>
      <c r="GDM17" s="382"/>
      <c r="GDN17" s="382"/>
      <c r="GDO17" s="382"/>
      <c r="GDP17" s="382"/>
      <c r="GDQ17" s="382"/>
      <c r="GDR17" s="382"/>
      <c r="GDS17" s="382"/>
      <c r="GDT17" s="382"/>
      <c r="GDU17" s="382"/>
      <c r="GDV17" s="382"/>
      <c r="GDW17" s="382"/>
      <c r="GDX17" s="382"/>
      <c r="GDY17" s="382"/>
      <c r="GDZ17" s="382"/>
      <c r="GEA17" s="382"/>
      <c r="GEB17" s="382"/>
      <c r="GEC17" s="382"/>
      <c r="GED17" s="382"/>
      <c r="GEE17" s="382"/>
      <c r="GEF17" s="382"/>
      <c r="GEG17" s="382"/>
      <c r="GEH17" s="382"/>
      <c r="GEI17" s="382"/>
      <c r="GEJ17" s="382"/>
      <c r="GEK17" s="382"/>
      <c r="GEL17" s="382"/>
      <c r="GEM17" s="382"/>
      <c r="GEN17" s="382"/>
      <c r="GEO17" s="382"/>
      <c r="GEP17" s="382"/>
      <c r="GEQ17" s="382"/>
      <c r="GER17" s="382"/>
      <c r="GES17" s="382"/>
      <c r="GET17" s="382"/>
      <c r="GEU17" s="382"/>
      <c r="GEV17" s="382"/>
      <c r="GEW17" s="382"/>
      <c r="GEX17" s="382"/>
      <c r="GEY17" s="382"/>
      <c r="GEZ17" s="382"/>
      <c r="GFA17" s="382"/>
      <c r="GFB17" s="382"/>
      <c r="GFC17" s="382"/>
      <c r="GFD17" s="382"/>
      <c r="GFE17" s="382"/>
      <c r="GFF17" s="382"/>
      <c r="GFG17" s="382"/>
      <c r="GFH17" s="382"/>
      <c r="GFI17" s="382"/>
      <c r="GFJ17" s="382"/>
      <c r="GFK17" s="382"/>
      <c r="GFL17" s="382"/>
      <c r="GFM17" s="382"/>
      <c r="GFN17" s="382"/>
      <c r="GFO17" s="382"/>
      <c r="GFP17" s="382"/>
      <c r="GFQ17" s="382"/>
      <c r="GFR17" s="382"/>
      <c r="GFS17" s="382"/>
      <c r="GFT17" s="382"/>
      <c r="GFU17" s="382"/>
      <c r="GFV17" s="382"/>
      <c r="GFW17" s="382"/>
      <c r="GFX17" s="382"/>
      <c r="GFY17" s="382"/>
      <c r="GFZ17" s="382"/>
      <c r="GGA17" s="382"/>
      <c r="GGB17" s="382"/>
      <c r="GGC17" s="382"/>
      <c r="GGD17" s="382"/>
      <c r="GGE17" s="382"/>
      <c r="GGF17" s="382"/>
      <c r="GGG17" s="382"/>
      <c r="GGH17" s="382"/>
      <c r="GGI17" s="382"/>
      <c r="GGJ17" s="382"/>
      <c r="GGK17" s="382"/>
      <c r="GGL17" s="382"/>
      <c r="GGM17" s="382"/>
      <c r="GGN17" s="382"/>
      <c r="GGO17" s="382"/>
      <c r="GGP17" s="382"/>
      <c r="GGQ17" s="382"/>
      <c r="GGR17" s="382"/>
      <c r="GGS17" s="382"/>
      <c r="GGT17" s="382"/>
      <c r="GGU17" s="382"/>
      <c r="GGV17" s="382"/>
      <c r="GGW17" s="382"/>
      <c r="GGX17" s="382"/>
      <c r="GGY17" s="382"/>
      <c r="GGZ17" s="382"/>
      <c r="GHA17" s="382"/>
      <c r="GHB17" s="382"/>
      <c r="GHC17" s="382"/>
      <c r="GHD17" s="382"/>
      <c r="GHE17" s="382"/>
      <c r="GHF17" s="382"/>
      <c r="GHG17" s="382"/>
      <c r="GHH17" s="382"/>
      <c r="GHI17" s="382"/>
      <c r="GHJ17" s="382"/>
      <c r="GHK17" s="382"/>
      <c r="GHL17" s="382"/>
      <c r="GHM17" s="382"/>
      <c r="GHN17" s="382"/>
      <c r="GHO17" s="382"/>
      <c r="GHP17" s="382"/>
      <c r="GHQ17" s="382"/>
      <c r="GHR17" s="382"/>
      <c r="GHS17" s="382"/>
      <c r="GHT17" s="382"/>
      <c r="GHU17" s="382"/>
      <c r="GHV17" s="382"/>
      <c r="GHW17" s="382"/>
      <c r="GHX17" s="382"/>
      <c r="GHY17" s="382"/>
      <c r="GHZ17" s="382"/>
      <c r="GIA17" s="382"/>
      <c r="GIB17" s="382"/>
      <c r="GIC17" s="382"/>
      <c r="GID17" s="382"/>
      <c r="GIE17" s="382"/>
      <c r="GIF17" s="382"/>
      <c r="GIG17" s="382"/>
      <c r="GIH17" s="382"/>
      <c r="GII17" s="382"/>
      <c r="GIJ17" s="382"/>
      <c r="GIK17" s="382"/>
      <c r="GIL17" s="382"/>
      <c r="GIM17" s="382"/>
      <c r="GIN17" s="382"/>
      <c r="GIO17" s="382"/>
      <c r="GIP17" s="382"/>
      <c r="GIQ17" s="382"/>
      <c r="GIR17" s="382"/>
      <c r="GIS17" s="382"/>
      <c r="GIT17" s="382"/>
      <c r="GIU17" s="382"/>
      <c r="GIV17" s="382"/>
      <c r="GIW17" s="382"/>
      <c r="GIX17" s="382"/>
      <c r="GIY17" s="382"/>
      <c r="GIZ17" s="382"/>
      <c r="GJA17" s="382"/>
      <c r="GJB17" s="382"/>
      <c r="GJC17" s="382"/>
      <c r="GJD17" s="382"/>
      <c r="GJE17" s="382"/>
      <c r="GJF17" s="382"/>
      <c r="GJG17" s="382"/>
      <c r="GJH17" s="382"/>
      <c r="GJI17" s="382"/>
      <c r="GJJ17" s="382"/>
      <c r="GJK17" s="382"/>
      <c r="GJL17" s="382"/>
      <c r="GJM17" s="382"/>
      <c r="GJN17" s="382"/>
      <c r="GJO17" s="382"/>
      <c r="GJP17" s="382"/>
      <c r="GJQ17" s="382"/>
      <c r="GJR17" s="382"/>
      <c r="GJS17" s="382"/>
      <c r="GJT17" s="382"/>
      <c r="GJU17" s="382"/>
      <c r="GJV17" s="382"/>
      <c r="GJW17" s="382"/>
      <c r="GJX17" s="382"/>
      <c r="GJY17" s="382"/>
      <c r="GJZ17" s="382"/>
      <c r="GKA17" s="382"/>
      <c r="GKB17" s="382"/>
      <c r="GKC17" s="382"/>
      <c r="GKD17" s="382"/>
      <c r="GKE17" s="382"/>
      <c r="GKF17" s="382"/>
      <c r="GKG17" s="382"/>
      <c r="GKH17" s="382"/>
      <c r="GKI17" s="382"/>
      <c r="GKJ17" s="382"/>
      <c r="GKK17" s="382"/>
      <c r="GKL17" s="382"/>
      <c r="GKM17" s="382"/>
      <c r="GKN17" s="382"/>
      <c r="GKO17" s="382"/>
      <c r="GKP17" s="382"/>
      <c r="GKQ17" s="382"/>
      <c r="GKR17" s="382"/>
      <c r="GKS17" s="382"/>
      <c r="GKT17" s="382"/>
      <c r="GKU17" s="382"/>
      <c r="GKV17" s="382"/>
      <c r="GKW17" s="382"/>
      <c r="GKX17" s="382"/>
      <c r="GKY17" s="382"/>
      <c r="GKZ17" s="382"/>
      <c r="GLA17" s="382"/>
      <c r="GLB17" s="382"/>
      <c r="GLC17" s="382"/>
      <c r="GLD17" s="382"/>
      <c r="GLE17" s="382"/>
      <c r="GLF17" s="382"/>
      <c r="GLG17" s="382"/>
      <c r="GLH17" s="382"/>
      <c r="GLI17" s="382"/>
      <c r="GLJ17" s="382"/>
      <c r="GLK17" s="382"/>
      <c r="GLL17" s="382"/>
      <c r="GLM17" s="382"/>
      <c r="GLN17" s="382"/>
      <c r="GLO17" s="382"/>
      <c r="GLP17" s="382"/>
      <c r="GLQ17" s="382"/>
      <c r="GLR17" s="382"/>
      <c r="GLS17" s="382"/>
      <c r="GLT17" s="382"/>
      <c r="GLU17" s="382"/>
      <c r="GLV17" s="382"/>
      <c r="GLW17" s="382"/>
      <c r="GLX17" s="382"/>
      <c r="GLY17" s="382"/>
      <c r="GLZ17" s="382"/>
      <c r="GMA17" s="382"/>
      <c r="GMB17" s="382"/>
      <c r="GMC17" s="382"/>
      <c r="GMD17" s="382"/>
      <c r="GME17" s="382"/>
      <c r="GMF17" s="382"/>
      <c r="GMG17" s="382"/>
      <c r="GMH17" s="382"/>
      <c r="GMI17" s="382"/>
      <c r="GMJ17" s="382"/>
      <c r="GMK17" s="382"/>
      <c r="GML17" s="382"/>
      <c r="GMM17" s="382"/>
      <c r="GMN17" s="382"/>
      <c r="GMO17" s="382"/>
      <c r="GMP17" s="382"/>
      <c r="GMQ17" s="382"/>
      <c r="GMR17" s="382"/>
      <c r="GMS17" s="382"/>
      <c r="GMT17" s="382"/>
      <c r="GMU17" s="382"/>
      <c r="GMV17" s="382"/>
      <c r="GMW17" s="382"/>
      <c r="GMX17" s="382"/>
      <c r="GMY17" s="382"/>
      <c r="GMZ17" s="382"/>
      <c r="GNA17" s="382"/>
      <c r="GNB17" s="382"/>
      <c r="GNC17" s="382"/>
      <c r="GND17" s="382"/>
      <c r="GNE17" s="382"/>
      <c r="GNF17" s="382"/>
      <c r="GNG17" s="382"/>
      <c r="GNH17" s="382"/>
      <c r="GNI17" s="382"/>
      <c r="GNJ17" s="382"/>
      <c r="GNK17" s="382"/>
      <c r="GNL17" s="382"/>
      <c r="GNM17" s="382"/>
      <c r="GNN17" s="382"/>
      <c r="GNO17" s="382"/>
      <c r="GNP17" s="382"/>
      <c r="GNQ17" s="382"/>
      <c r="GNR17" s="382"/>
      <c r="GNS17" s="382"/>
      <c r="GNT17" s="382"/>
      <c r="GNU17" s="382"/>
      <c r="GNV17" s="382"/>
      <c r="GNW17" s="382"/>
      <c r="GNX17" s="382"/>
      <c r="GNY17" s="382"/>
      <c r="GNZ17" s="382"/>
      <c r="GOA17" s="382"/>
      <c r="GOB17" s="382"/>
      <c r="GOC17" s="382"/>
      <c r="GOD17" s="382"/>
      <c r="GOE17" s="382"/>
      <c r="GOF17" s="382"/>
      <c r="GOG17" s="382"/>
      <c r="GOH17" s="382"/>
      <c r="GOI17" s="382"/>
      <c r="GOJ17" s="382"/>
      <c r="GOK17" s="382"/>
      <c r="GOL17" s="382"/>
      <c r="GOM17" s="382"/>
      <c r="GON17" s="382"/>
      <c r="GOO17" s="382"/>
      <c r="GOP17" s="382"/>
      <c r="GOQ17" s="382"/>
      <c r="GOR17" s="382"/>
      <c r="GOS17" s="382"/>
      <c r="GOT17" s="382"/>
      <c r="GOU17" s="382"/>
      <c r="GOV17" s="382"/>
      <c r="GOW17" s="382"/>
      <c r="GOX17" s="382"/>
      <c r="GOY17" s="382"/>
      <c r="GOZ17" s="382"/>
      <c r="GPA17" s="382"/>
      <c r="GPB17" s="382"/>
      <c r="GPC17" s="382"/>
      <c r="GPD17" s="382"/>
      <c r="GPE17" s="382"/>
      <c r="GPF17" s="382"/>
      <c r="GPG17" s="382"/>
      <c r="GPH17" s="382"/>
      <c r="GPI17" s="382"/>
      <c r="GPJ17" s="382"/>
      <c r="GPK17" s="382"/>
      <c r="GPL17" s="382"/>
      <c r="GPM17" s="382"/>
      <c r="GPN17" s="382"/>
      <c r="GPO17" s="382"/>
      <c r="GPP17" s="382"/>
      <c r="GPQ17" s="382"/>
      <c r="GPR17" s="382"/>
      <c r="GPS17" s="382"/>
      <c r="GPT17" s="382"/>
      <c r="GPU17" s="382"/>
      <c r="GPV17" s="382"/>
      <c r="GPW17" s="382"/>
      <c r="GPX17" s="382"/>
      <c r="GPY17" s="382"/>
      <c r="GPZ17" s="382"/>
      <c r="GQA17" s="382"/>
      <c r="GQB17" s="382"/>
      <c r="GQC17" s="382"/>
      <c r="GQD17" s="382"/>
      <c r="GQE17" s="382"/>
      <c r="GQF17" s="382"/>
      <c r="GQG17" s="382"/>
      <c r="GQH17" s="382"/>
      <c r="GQI17" s="382"/>
      <c r="GQJ17" s="382"/>
      <c r="GQK17" s="382"/>
      <c r="GQL17" s="382"/>
      <c r="GQM17" s="382"/>
      <c r="GQN17" s="382"/>
      <c r="GQO17" s="382"/>
      <c r="GQP17" s="382"/>
      <c r="GQQ17" s="382"/>
      <c r="GQR17" s="382"/>
      <c r="GQS17" s="382"/>
      <c r="GQT17" s="382"/>
      <c r="GQU17" s="382"/>
      <c r="GQV17" s="382"/>
      <c r="GQW17" s="382"/>
      <c r="GQX17" s="382"/>
      <c r="GQY17" s="382"/>
      <c r="GQZ17" s="382"/>
      <c r="GRA17" s="382"/>
      <c r="GRB17" s="382"/>
      <c r="GRC17" s="382"/>
      <c r="GRD17" s="382"/>
      <c r="GRE17" s="382"/>
      <c r="GRF17" s="382"/>
      <c r="GRG17" s="382"/>
      <c r="GRH17" s="382"/>
      <c r="GRI17" s="382"/>
      <c r="GRJ17" s="382"/>
      <c r="GRK17" s="382"/>
      <c r="GRL17" s="382"/>
      <c r="GRM17" s="382"/>
      <c r="GRN17" s="382"/>
      <c r="GRO17" s="382"/>
      <c r="GRP17" s="382"/>
      <c r="GRQ17" s="382"/>
      <c r="GRR17" s="382"/>
      <c r="GRS17" s="382"/>
      <c r="GRT17" s="382"/>
      <c r="GRU17" s="382"/>
      <c r="GRV17" s="382"/>
      <c r="GRW17" s="382"/>
      <c r="GRX17" s="382"/>
      <c r="GRY17" s="382"/>
      <c r="GRZ17" s="382"/>
      <c r="GSA17" s="382"/>
      <c r="GSB17" s="382"/>
      <c r="GSC17" s="382"/>
      <c r="GSD17" s="382"/>
      <c r="GSE17" s="382"/>
      <c r="GSF17" s="382"/>
      <c r="GSG17" s="382"/>
      <c r="GSH17" s="382"/>
      <c r="GSI17" s="382"/>
      <c r="GSJ17" s="382"/>
      <c r="GSK17" s="382"/>
      <c r="GSL17" s="382"/>
      <c r="GSM17" s="382"/>
      <c r="GSN17" s="382"/>
      <c r="GSO17" s="382"/>
      <c r="GSP17" s="382"/>
      <c r="GSQ17" s="382"/>
      <c r="GSR17" s="382"/>
      <c r="GSS17" s="382"/>
      <c r="GST17" s="382"/>
      <c r="GSU17" s="382"/>
      <c r="GSV17" s="382"/>
      <c r="GSW17" s="382"/>
      <c r="GSX17" s="382"/>
      <c r="GSY17" s="382"/>
      <c r="GSZ17" s="382"/>
      <c r="GTA17" s="382"/>
      <c r="GTB17" s="382"/>
      <c r="GTC17" s="382"/>
      <c r="GTD17" s="382"/>
      <c r="GTE17" s="382"/>
      <c r="GTF17" s="382"/>
      <c r="GTG17" s="382"/>
      <c r="GTH17" s="382"/>
      <c r="GTI17" s="382"/>
      <c r="GTJ17" s="382"/>
      <c r="GTK17" s="382"/>
      <c r="GTL17" s="382"/>
      <c r="GTM17" s="382"/>
      <c r="GTN17" s="382"/>
      <c r="GTO17" s="382"/>
      <c r="GTP17" s="382"/>
      <c r="GTQ17" s="382"/>
      <c r="GTR17" s="382"/>
      <c r="GTS17" s="382"/>
      <c r="GTT17" s="382"/>
      <c r="GTU17" s="382"/>
      <c r="GTV17" s="382"/>
      <c r="GTW17" s="382"/>
      <c r="GTX17" s="382"/>
      <c r="GTY17" s="382"/>
      <c r="GTZ17" s="382"/>
      <c r="GUA17" s="382"/>
      <c r="GUB17" s="382"/>
      <c r="GUC17" s="382"/>
      <c r="GUD17" s="382"/>
      <c r="GUE17" s="382"/>
      <c r="GUF17" s="382"/>
      <c r="GUG17" s="382"/>
      <c r="GUH17" s="382"/>
      <c r="GUI17" s="382"/>
      <c r="GUJ17" s="382"/>
      <c r="GUK17" s="382"/>
      <c r="GUL17" s="382"/>
      <c r="GUM17" s="382"/>
      <c r="GUN17" s="382"/>
      <c r="GUO17" s="382"/>
      <c r="GUP17" s="382"/>
      <c r="GUQ17" s="382"/>
      <c r="GUR17" s="382"/>
      <c r="GUS17" s="382"/>
      <c r="GUT17" s="382"/>
      <c r="GUU17" s="382"/>
      <c r="GUV17" s="382"/>
      <c r="GUW17" s="382"/>
      <c r="GUX17" s="382"/>
      <c r="GUY17" s="382"/>
      <c r="GUZ17" s="382"/>
      <c r="GVA17" s="382"/>
      <c r="GVB17" s="382"/>
      <c r="GVC17" s="382"/>
      <c r="GVD17" s="382"/>
      <c r="GVE17" s="382"/>
      <c r="GVF17" s="382"/>
      <c r="GVG17" s="382"/>
      <c r="GVH17" s="382"/>
      <c r="GVI17" s="382"/>
      <c r="GVJ17" s="382"/>
      <c r="GVK17" s="382"/>
      <c r="GVL17" s="382"/>
      <c r="GVM17" s="382"/>
      <c r="GVN17" s="382"/>
      <c r="GVO17" s="382"/>
      <c r="GVP17" s="382"/>
      <c r="GVQ17" s="382"/>
      <c r="GVR17" s="382"/>
      <c r="GVS17" s="382"/>
      <c r="GVT17" s="382"/>
      <c r="GVU17" s="382"/>
      <c r="GVV17" s="382"/>
      <c r="GVW17" s="382"/>
      <c r="GVX17" s="382"/>
      <c r="GVY17" s="382"/>
      <c r="GVZ17" s="382"/>
      <c r="GWA17" s="382"/>
      <c r="GWB17" s="382"/>
      <c r="GWC17" s="382"/>
      <c r="GWD17" s="382"/>
      <c r="GWE17" s="382"/>
      <c r="GWF17" s="382"/>
      <c r="GWG17" s="382"/>
      <c r="GWH17" s="382"/>
      <c r="GWI17" s="382"/>
      <c r="GWJ17" s="382"/>
      <c r="GWK17" s="382"/>
      <c r="GWL17" s="382"/>
      <c r="GWM17" s="382"/>
      <c r="GWN17" s="382"/>
      <c r="GWO17" s="382"/>
      <c r="GWP17" s="382"/>
      <c r="GWQ17" s="382"/>
      <c r="GWR17" s="382"/>
      <c r="GWS17" s="382"/>
      <c r="GWT17" s="382"/>
      <c r="GWU17" s="382"/>
      <c r="GWV17" s="382"/>
      <c r="GWW17" s="382"/>
      <c r="GWX17" s="382"/>
      <c r="GWY17" s="382"/>
      <c r="GWZ17" s="382"/>
      <c r="GXA17" s="382"/>
      <c r="GXB17" s="382"/>
      <c r="GXC17" s="382"/>
      <c r="GXD17" s="382"/>
      <c r="GXE17" s="382"/>
      <c r="GXF17" s="382"/>
      <c r="GXG17" s="382"/>
      <c r="GXH17" s="382"/>
      <c r="GXI17" s="382"/>
      <c r="GXJ17" s="382"/>
      <c r="GXK17" s="382"/>
      <c r="GXL17" s="382"/>
      <c r="GXM17" s="382"/>
      <c r="GXN17" s="382"/>
      <c r="GXO17" s="382"/>
      <c r="GXP17" s="382"/>
      <c r="GXQ17" s="382"/>
      <c r="GXR17" s="382"/>
      <c r="GXS17" s="382"/>
      <c r="GXT17" s="382"/>
      <c r="GXU17" s="382"/>
      <c r="GXV17" s="382"/>
      <c r="GXW17" s="382"/>
      <c r="GXX17" s="382"/>
      <c r="GXY17" s="382"/>
      <c r="GXZ17" s="382"/>
      <c r="GYA17" s="382"/>
      <c r="GYB17" s="382"/>
      <c r="GYC17" s="382"/>
      <c r="GYD17" s="382"/>
      <c r="GYE17" s="382"/>
      <c r="GYF17" s="382"/>
      <c r="GYG17" s="382"/>
      <c r="GYH17" s="382"/>
      <c r="GYI17" s="382"/>
      <c r="GYJ17" s="382"/>
      <c r="GYK17" s="382"/>
      <c r="GYL17" s="382"/>
      <c r="GYM17" s="382"/>
      <c r="GYN17" s="382"/>
      <c r="GYO17" s="382"/>
      <c r="GYP17" s="382"/>
      <c r="GYQ17" s="382"/>
      <c r="GYR17" s="382"/>
      <c r="GYS17" s="382"/>
      <c r="GYT17" s="382"/>
      <c r="GYU17" s="382"/>
      <c r="GYV17" s="382"/>
      <c r="GYW17" s="382"/>
      <c r="GYX17" s="382"/>
      <c r="GYY17" s="382"/>
      <c r="GYZ17" s="382"/>
      <c r="GZA17" s="382"/>
      <c r="GZB17" s="382"/>
      <c r="GZC17" s="382"/>
      <c r="GZD17" s="382"/>
      <c r="GZE17" s="382"/>
      <c r="GZF17" s="382"/>
      <c r="GZG17" s="382"/>
      <c r="GZH17" s="382"/>
      <c r="GZI17" s="382"/>
      <c r="GZJ17" s="382"/>
      <c r="GZK17" s="382"/>
      <c r="GZL17" s="382"/>
      <c r="GZM17" s="382"/>
      <c r="GZN17" s="382"/>
      <c r="GZO17" s="382"/>
      <c r="GZP17" s="382"/>
      <c r="GZQ17" s="382"/>
      <c r="GZR17" s="382"/>
      <c r="GZS17" s="382"/>
      <c r="GZT17" s="382"/>
      <c r="GZU17" s="382"/>
      <c r="GZV17" s="382"/>
      <c r="GZW17" s="382"/>
      <c r="GZX17" s="382"/>
      <c r="GZY17" s="382"/>
      <c r="GZZ17" s="382"/>
      <c r="HAA17" s="382"/>
      <c r="HAB17" s="382"/>
      <c r="HAC17" s="382"/>
      <c r="HAD17" s="382"/>
      <c r="HAE17" s="382"/>
      <c r="HAF17" s="382"/>
      <c r="HAG17" s="382"/>
      <c r="HAH17" s="382"/>
      <c r="HAI17" s="382"/>
      <c r="HAJ17" s="382"/>
      <c r="HAK17" s="382"/>
      <c r="HAL17" s="382"/>
      <c r="HAM17" s="382"/>
      <c r="HAN17" s="382"/>
      <c r="HAO17" s="382"/>
      <c r="HAP17" s="382"/>
      <c r="HAQ17" s="382"/>
      <c r="HAR17" s="382"/>
      <c r="HAS17" s="382"/>
      <c r="HAT17" s="382"/>
      <c r="HAU17" s="382"/>
      <c r="HAV17" s="382"/>
      <c r="HAW17" s="382"/>
      <c r="HAX17" s="382"/>
      <c r="HAY17" s="382"/>
      <c r="HAZ17" s="382"/>
      <c r="HBA17" s="382"/>
      <c r="HBB17" s="382"/>
      <c r="HBC17" s="382"/>
      <c r="HBD17" s="382"/>
      <c r="HBE17" s="382"/>
      <c r="HBF17" s="382"/>
      <c r="HBG17" s="382"/>
      <c r="HBH17" s="382"/>
      <c r="HBI17" s="382"/>
      <c r="HBJ17" s="382"/>
      <c r="HBK17" s="382"/>
      <c r="HBL17" s="382"/>
      <c r="HBM17" s="382"/>
      <c r="HBN17" s="382"/>
      <c r="HBO17" s="382"/>
      <c r="HBP17" s="382"/>
      <c r="HBQ17" s="382"/>
      <c r="HBR17" s="382"/>
      <c r="HBS17" s="382"/>
      <c r="HBT17" s="382"/>
      <c r="HBU17" s="382"/>
      <c r="HBV17" s="382"/>
      <c r="HBW17" s="382"/>
      <c r="HBX17" s="382"/>
      <c r="HBY17" s="382"/>
      <c r="HBZ17" s="382"/>
      <c r="HCA17" s="382"/>
      <c r="HCB17" s="382"/>
      <c r="HCC17" s="382"/>
      <c r="HCD17" s="382"/>
      <c r="HCE17" s="382"/>
      <c r="HCF17" s="382"/>
      <c r="HCG17" s="382"/>
      <c r="HCH17" s="382"/>
      <c r="HCI17" s="382"/>
      <c r="HCJ17" s="382"/>
      <c r="HCK17" s="382"/>
      <c r="HCL17" s="382"/>
      <c r="HCM17" s="382"/>
      <c r="HCN17" s="382"/>
      <c r="HCO17" s="382"/>
      <c r="HCP17" s="382"/>
      <c r="HCQ17" s="382"/>
      <c r="HCR17" s="382"/>
      <c r="HCS17" s="382"/>
      <c r="HCT17" s="382"/>
      <c r="HCU17" s="382"/>
      <c r="HCV17" s="382"/>
      <c r="HCW17" s="382"/>
      <c r="HCX17" s="382"/>
      <c r="HCY17" s="382"/>
      <c r="HCZ17" s="382"/>
      <c r="HDA17" s="382"/>
      <c r="HDB17" s="382"/>
      <c r="HDC17" s="382"/>
      <c r="HDD17" s="382"/>
      <c r="HDE17" s="382"/>
      <c r="HDF17" s="382"/>
      <c r="HDG17" s="382"/>
      <c r="HDH17" s="382"/>
      <c r="HDI17" s="382"/>
      <c r="HDJ17" s="382"/>
      <c r="HDK17" s="382"/>
      <c r="HDL17" s="382"/>
      <c r="HDM17" s="382"/>
      <c r="HDN17" s="382"/>
      <c r="HDO17" s="382"/>
      <c r="HDP17" s="382"/>
      <c r="HDQ17" s="382"/>
      <c r="HDR17" s="382"/>
      <c r="HDS17" s="382"/>
      <c r="HDT17" s="382"/>
      <c r="HDU17" s="382"/>
      <c r="HDV17" s="382"/>
      <c r="HDW17" s="382"/>
      <c r="HDX17" s="382"/>
      <c r="HDY17" s="382"/>
      <c r="HDZ17" s="382"/>
      <c r="HEA17" s="382"/>
      <c r="HEB17" s="382"/>
      <c r="HEC17" s="382"/>
      <c r="HED17" s="382"/>
      <c r="HEE17" s="382"/>
      <c r="HEF17" s="382"/>
      <c r="HEG17" s="382"/>
      <c r="HEH17" s="382"/>
      <c r="HEI17" s="382"/>
      <c r="HEJ17" s="382"/>
      <c r="HEK17" s="382"/>
      <c r="HEL17" s="382"/>
      <c r="HEM17" s="382"/>
      <c r="HEN17" s="382"/>
      <c r="HEO17" s="382"/>
      <c r="HEP17" s="382"/>
      <c r="HEQ17" s="382"/>
      <c r="HER17" s="382"/>
      <c r="HES17" s="382"/>
      <c r="HET17" s="382"/>
      <c r="HEU17" s="382"/>
      <c r="HEV17" s="382"/>
      <c r="HEW17" s="382"/>
      <c r="HEX17" s="382"/>
      <c r="HEY17" s="382"/>
      <c r="HEZ17" s="382"/>
      <c r="HFA17" s="382"/>
      <c r="HFB17" s="382"/>
      <c r="HFC17" s="382"/>
      <c r="HFD17" s="382"/>
      <c r="HFE17" s="382"/>
      <c r="HFF17" s="382"/>
      <c r="HFG17" s="382"/>
      <c r="HFH17" s="382"/>
      <c r="HFI17" s="382"/>
      <c r="HFJ17" s="382"/>
      <c r="HFK17" s="382"/>
      <c r="HFL17" s="382"/>
      <c r="HFM17" s="382"/>
      <c r="HFN17" s="382"/>
      <c r="HFO17" s="382"/>
      <c r="HFP17" s="382"/>
      <c r="HFQ17" s="382"/>
      <c r="HFR17" s="382"/>
      <c r="HFS17" s="382"/>
      <c r="HFT17" s="382"/>
      <c r="HFU17" s="382"/>
      <c r="HFV17" s="382"/>
      <c r="HFW17" s="382"/>
      <c r="HFX17" s="382"/>
      <c r="HFY17" s="382"/>
      <c r="HFZ17" s="382"/>
      <c r="HGA17" s="382"/>
      <c r="HGB17" s="382"/>
      <c r="HGC17" s="382"/>
      <c r="HGD17" s="382"/>
      <c r="HGE17" s="382"/>
      <c r="HGF17" s="382"/>
      <c r="HGG17" s="382"/>
      <c r="HGH17" s="382"/>
      <c r="HGI17" s="382"/>
      <c r="HGJ17" s="382"/>
      <c r="HGK17" s="382"/>
      <c r="HGL17" s="382"/>
      <c r="HGM17" s="382"/>
      <c r="HGN17" s="382"/>
      <c r="HGO17" s="382"/>
      <c r="HGP17" s="382"/>
      <c r="HGQ17" s="382"/>
      <c r="HGR17" s="382"/>
      <c r="HGS17" s="382"/>
      <c r="HGT17" s="382"/>
      <c r="HGU17" s="382"/>
      <c r="HGV17" s="382"/>
      <c r="HGW17" s="382"/>
      <c r="HGX17" s="382"/>
      <c r="HGY17" s="382"/>
      <c r="HGZ17" s="382"/>
      <c r="HHA17" s="382"/>
      <c r="HHB17" s="382"/>
      <c r="HHC17" s="382"/>
      <c r="HHD17" s="382"/>
      <c r="HHE17" s="382"/>
      <c r="HHF17" s="382"/>
      <c r="HHG17" s="382"/>
      <c r="HHH17" s="382"/>
      <c r="HHI17" s="382"/>
      <c r="HHJ17" s="382"/>
      <c r="HHK17" s="382"/>
      <c r="HHL17" s="382"/>
      <c r="HHM17" s="382"/>
      <c r="HHN17" s="382"/>
      <c r="HHO17" s="382"/>
      <c r="HHP17" s="382"/>
      <c r="HHQ17" s="382"/>
      <c r="HHR17" s="382"/>
      <c r="HHS17" s="382"/>
      <c r="HHT17" s="382"/>
      <c r="HHU17" s="382"/>
      <c r="HHV17" s="382"/>
      <c r="HHW17" s="382"/>
      <c r="HHX17" s="382"/>
      <c r="HHY17" s="382"/>
      <c r="HHZ17" s="382"/>
      <c r="HIA17" s="382"/>
      <c r="HIB17" s="382"/>
      <c r="HIC17" s="382"/>
      <c r="HID17" s="382"/>
      <c r="HIE17" s="382"/>
      <c r="HIF17" s="382"/>
      <c r="HIG17" s="382"/>
      <c r="HIH17" s="382"/>
      <c r="HII17" s="382"/>
      <c r="HIJ17" s="382"/>
      <c r="HIK17" s="382"/>
      <c r="HIL17" s="382"/>
      <c r="HIM17" s="382"/>
      <c r="HIN17" s="382"/>
      <c r="HIO17" s="382"/>
      <c r="HIP17" s="382"/>
      <c r="HIQ17" s="382"/>
      <c r="HIR17" s="382"/>
      <c r="HIS17" s="382"/>
      <c r="HIT17" s="382"/>
      <c r="HIU17" s="382"/>
      <c r="HIV17" s="382"/>
      <c r="HIW17" s="382"/>
      <c r="HIX17" s="382"/>
      <c r="HIY17" s="382"/>
      <c r="HIZ17" s="382"/>
      <c r="HJA17" s="382"/>
      <c r="HJB17" s="382"/>
      <c r="HJC17" s="382"/>
      <c r="HJD17" s="382"/>
      <c r="HJE17" s="382"/>
      <c r="HJF17" s="382"/>
      <c r="HJG17" s="382"/>
      <c r="HJH17" s="382"/>
      <c r="HJI17" s="382"/>
      <c r="HJJ17" s="382"/>
      <c r="HJK17" s="382"/>
      <c r="HJL17" s="382"/>
      <c r="HJM17" s="382"/>
      <c r="HJN17" s="382"/>
      <c r="HJO17" s="382"/>
      <c r="HJP17" s="382"/>
      <c r="HJQ17" s="382"/>
      <c r="HJR17" s="382"/>
      <c r="HJS17" s="382"/>
      <c r="HJT17" s="382"/>
      <c r="HJU17" s="382"/>
      <c r="HJV17" s="382"/>
      <c r="HJW17" s="382"/>
      <c r="HJX17" s="382"/>
      <c r="HJY17" s="382"/>
      <c r="HJZ17" s="382"/>
      <c r="HKA17" s="382"/>
      <c r="HKB17" s="382"/>
      <c r="HKC17" s="382"/>
      <c r="HKD17" s="382"/>
      <c r="HKE17" s="382"/>
      <c r="HKF17" s="382"/>
      <c r="HKG17" s="382"/>
      <c r="HKH17" s="382"/>
      <c r="HKI17" s="382"/>
      <c r="HKJ17" s="382"/>
      <c r="HKK17" s="382"/>
      <c r="HKL17" s="382"/>
      <c r="HKM17" s="382"/>
      <c r="HKN17" s="382"/>
      <c r="HKO17" s="382"/>
      <c r="HKP17" s="382"/>
      <c r="HKQ17" s="382"/>
      <c r="HKR17" s="382"/>
      <c r="HKS17" s="382"/>
      <c r="HKT17" s="382"/>
      <c r="HKU17" s="382"/>
      <c r="HKV17" s="382"/>
      <c r="HKW17" s="382"/>
      <c r="HKX17" s="382"/>
      <c r="HKY17" s="382"/>
      <c r="HKZ17" s="382"/>
      <c r="HLA17" s="382"/>
      <c r="HLB17" s="382"/>
      <c r="HLC17" s="382"/>
      <c r="HLD17" s="382"/>
      <c r="HLE17" s="382"/>
      <c r="HLF17" s="382"/>
      <c r="HLG17" s="382"/>
      <c r="HLH17" s="382"/>
      <c r="HLI17" s="382"/>
      <c r="HLJ17" s="382"/>
      <c r="HLK17" s="382"/>
      <c r="HLL17" s="382"/>
      <c r="HLM17" s="382"/>
      <c r="HLN17" s="382"/>
      <c r="HLO17" s="382"/>
      <c r="HLP17" s="382"/>
      <c r="HLQ17" s="382"/>
      <c r="HLR17" s="382"/>
      <c r="HLS17" s="382"/>
      <c r="HLT17" s="382"/>
      <c r="HLU17" s="382"/>
      <c r="HLV17" s="382"/>
      <c r="HLW17" s="382"/>
      <c r="HLX17" s="382"/>
      <c r="HLY17" s="382"/>
      <c r="HLZ17" s="382"/>
      <c r="HMA17" s="382"/>
      <c r="HMB17" s="382"/>
      <c r="HMC17" s="382"/>
      <c r="HMD17" s="382"/>
      <c r="HME17" s="382"/>
      <c r="HMF17" s="382"/>
      <c r="HMG17" s="382"/>
      <c r="HMH17" s="382"/>
      <c r="HMI17" s="382"/>
      <c r="HMJ17" s="382"/>
      <c r="HMK17" s="382"/>
      <c r="HML17" s="382"/>
      <c r="HMM17" s="382"/>
      <c r="HMN17" s="382"/>
      <c r="HMO17" s="382"/>
      <c r="HMP17" s="382"/>
      <c r="HMQ17" s="382"/>
      <c r="HMR17" s="382"/>
      <c r="HMS17" s="382"/>
      <c r="HMT17" s="382"/>
      <c r="HMU17" s="382"/>
      <c r="HMV17" s="382"/>
      <c r="HMW17" s="382"/>
      <c r="HMX17" s="382"/>
      <c r="HMY17" s="382"/>
      <c r="HMZ17" s="382"/>
      <c r="HNA17" s="382"/>
      <c r="HNB17" s="382"/>
      <c r="HNC17" s="382"/>
      <c r="HND17" s="382"/>
      <c r="HNE17" s="382"/>
      <c r="HNF17" s="382"/>
      <c r="HNG17" s="382"/>
      <c r="HNH17" s="382"/>
      <c r="HNI17" s="382"/>
      <c r="HNJ17" s="382"/>
      <c r="HNK17" s="382"/>
      <c r="HNL17" s="382"/>
      <c r="HNM17" s="382"/>
      <c r="HNN17" s="382"/>
      <c r="HNO17" s="382"/>
      <c r="HNP17" s="382"/>
      <c r="HNQ17" s="382"/>
      <c r="HNR17" s="382"/>
      <c r="HNS17" s="382"/>
      <c r="HNT17" s="382"/>
      <c r="HNU17" s="382"/>
      <c r="HNV17" s="382"/>
      <c r="HNW17" s="382"/>
      <c r="HNX17" s="382"/>
      <c r="HNY17" s="382"/>
      <c r="HNZ17" s="382"/>
      <c r="HOA17" s="382"/>
      <c r="HOB17" s="382"/>
      <c r="HOC17" s="382"/>
      <c r="HOD17" s="382"/>
      <c r="HOE17" s="382"/>
      <c r="HOF17" s="382"/>
      <c r="HOG17" s="382"/>
      <c r="HOH17" s="382"/>
      <c r="HOI17" s="382"/>
      <c r="HOJ17" s="382"/>
      <c r="HOK17" s="382"/>
      <c r="HOL17" s="382"/>
      <c r="HOM17" s="382"/>
      <c r="HON17" s="382"/>
      <c r="HOO17" s="382"/>
      <c r="HOP17" s="382"/>
      <c r="HOQ17" s="382"/>
      <c r="HOR17" s="382"/>
      <c r="HOS17" s="382"/>
      <c r="HOT17" s="382"/>
      <c r="HOU17" s="382"/>
      <c r="HOV17" s="382"/>
      <c r="HOW17" s="382"/>
      <c r="HOX17" s="382"/>
      <c r="HOY17" s="382"/>
      <c r="HOZ17" s="382"/>
      <c r="HPA17" s="382"/>
      <c r="HPB17" s="382"/>
      <c r="HPC17" s="382"/>
      <c r="HPD17" s="382"/>
      <c r="HPE17" s="382"/>
      <c r="HPF17" s="382"/>
      <c r="HPG17" s="382"/>
      <c r="HPH17" s="382"/>
      <c r="HPI17" s="382"/>
      <c r="HPJ17" s="382"/>
      <c r="HPK17" s="382"/>
      <c r="HPL17" s="382"/>
      <c r="HPM17" s="382"/>
      <c r="HPN17" s="382"/>
      <c r="HPO17" s="382"/>
      <c r="HPP17" s="382"/>
      <c r="HPQ17" s="382"/>
      <c r="HPR17" s="382"/>
      <c r="HPS17" s="382"/>
      <c r="HPT17" s="382"/>
      <c r="HPU17" s="382"/>
      <c r="HPV17" s="382"/>
      <c r="HPW17" s="382"/>
      <c r="HPX17" s="382"/>
      <c r="HPY17" s="382"/>
      <c r="HPZ17" s="382"/>
      <c r="HQA17" s="382"/>
      <c r="HQB17" s="382"/>
      <c r="HQC17" s="382"/>
      <c r="HQD17" s="382"/>
      <c r="HQE17" s="382"/>
      <c r="HQF17" s="382"/>
      <c r="HQG17" s="382"/>
      <c r="HQH17" s="382"/>
      <c r="HQI17" s="382"/>
      <c r="HQJ17" s="382"/>
      <c r="HQK17" s="382"/>
      <c r="HQL17" s="382"/>
      <c r="HQM17" s="382"/>
      <c r="HQN17" s="382"/>
      <c r="HQO17" s="382"/>
      <c r="HQP17" s="382"/>
      <c r="HQQ17" s="382"/>
      <c r="HQR17" s="382"/>
      <c r="HQS17" s="382"/>
      <c r="HQT17" s="382"/>
      <c r="HQU17" s="382"/>
      <c r="HQV17" s="382"/>
      <c r="HQW17" s="382"/>
      <c r="HQX17" s="382"/>
      <c r="HQY17" s="382"/>
      <c r="HQZ17" s="382"/>
      <c r="HRA17" s="382"/>
      <c r="HRB17" s="382"/>
      <c r="HRC17" s="382"/>
      <c r="HRD17" s="382"/>
      <c r="HRE17" s="382"/>
      <c r="HRF17" s="382"/>
      <c r="HRG17" s="382"/>
      <c r="HRH17" s="382"/>
      <c r="HRI17" s="382"/>
      <c r="HRJ17" s="382"/>
      <c r="HRK17" s="382"/>
      <c r="HRL17" s="382"/>
      <c r="HRM17" s="382"/>
      <c r="HRN17" s="382"/>
      <c r="HRO17" s="382"/>
      <c r="HRP17" s="382"/>
      <c r="HRQ17" s="382"/>
      <c r="HRR17" s="382"/>
      <c r="HRS17" s="382"/>
      <c r="HRT17" s="382"/>
      <c r="HRU17" s="382"/>
      <c r="HRV17" s="382"/>
      <c r="HRW17" s="382"/>
      <c r="HRX17" s="382"/>
      <c r="HRY17" s="382"/>
      <c r="HRZ17" s="382"/>
      <c r="HSA17" s="382"/>
      <c r="HSB17" s="382"/>
      <c r="HSC17" s="382"/>
      <c r="HSD17" s="382"/>
      <c r="HSE17" s="382"/>
      <c r="HSF17" s="382"/>
      <c r="HSG17" s="382"/>
      <c r="HSH17" s="382"/>
      <c r="HSI17" s="382"/>
      <c r="HSJ17" s="382"/>
      <c r="HSK17" s="382"/>
      <c r="HSL17" s="382"/>
      <c r="HSM17" s="382"/>
      <c r="HSN17" s="382"/>
      <c r="HSO17" s="382"/>
      <c r="HSP17" s="382"/>
      <c r="HSQ17" s="382"/>
      <c r="HSR17" s="382"/>
      <c r="HSS17" s="382"/>
      <c r="HST17" s="382"/>
      <c r="HSU17" s="382"/>
      <c r="HSV17" s="382"/>
      <c r="HSW17" s="382"/>
      <c r="HSX17" s="382"/>
      <c r="HSY17" s="382"/>
      <c r="HSZ17" s="382"/>
      <c r="HTA17" s="382"/>
      <c r="HTB17" s="382"/>
      <c r="HTC17" s="382"/>
      <c r="HTD17" s="382"/>
      <c r="HTE17" s="382"/>
      <c r="HTF17" s="382"/>
      <c r="HTG17" s="382"/>
      <c r="HTH17" s="382"/>
      <c r="HTI17" s="382"/>
      <c r="HTJ17" s="382"/>
      <c r="HTK17" s="382"/>
      <c r="HTL17" s="382"/>
      <c r="HTM17" s="382"/>
      <c r="HTN17" s="382"/>
      <c r="HTO17" s="382"/>
      <c r="HTP17" s="382"/>
      <c r="HTQ17" s="382"/>
      <c r="HTR17" s="382"/>
      <c r="HTS17" s="382"/>
      <c r="HTT17" s="382"/>
      <c r="HTU17" s="382"/>
      <c r="HTV17" s="382"/>
      <c r="HTW17" s="382"/>
      <c r="HTX17" s="382"/>
      <c r="HTY17" s="382"/>
      <c r="HTZ17" s="382"/>
      <c r="HUA17" s="382"/>
      <c r="HUB17" s="382"/>
      <c r="HUC17" s="382"/>
      <c r="HUD17" s="382"/>
      <c r="HUE17" s="382"/>
      <c r="HUF17" s="382"/>
      <c r="HUG17" s="382"/>
      <c r="HUH17" s="382"/>
      <c r="HUI17" s="382"/>
      <c r="HUJ17" s="382"/>
      <c r="HUK17" s="382"/>
      <c r="HUL17" s="382"/>
      <c r="HUM17" s="382"/>
      <c r="HUN17" s="382"/>
      <c r="HUO17" s="382"/>
      <c r="HUP17" s="382"/>
      <c r="HUQ17" s="382"/>
      <c r="HUR17" s="382"/>
      <c r="HUS17" s="382"/>
      <c r="HUT17" s="382"/>
      <c r="HUU17" s="382"/>
      <c r="HUV17" s="382"/>
      <c r="HUW17" s="382"/>
      <c r="HUX17" s="382"/>
      <c r="HUY17" s="382"/>
      <c r="HUZ17" s="382"/>
      <c r="HVA17" s="382"/>
      <c r="HVB17" s="382"/>
      <c r="HVC17" s="382"/>
      <c r="HVD17" s="382"/>
      <c r="HVE17" s="382"/>
      <c r="HVF17" s="382"/>
      <c r="HVG17" s="382"/>
      <c r="HVH17" s="382"/>
      <c r="HVI17" s="382"/>
      <c r="HVJ17" s="382"/>
      <c r="HVK17" s="382"/>
      <c r="HVL17" s="382"/>
      <c r="HVM17" s="382"/>
      <c r="HVN17" s="382"/>
      <c r="HVO17" s="382"/>
      <c r="HVP17" s="382"/>
      <c r="HVQ17" s="382"/>
      <c r="HVR17" s="382"/>
      <c r="HVS17" s="382"/>
      <c r="HVT17" s="382"/>
      <c r="HVU17" s="382"/>
      <c r="HVV17" s="382"/>
      <c r="HVW17" s="382"/>
      <c r="HVX17" s="382"/>
      <c r="HVY17" s="382"/>
      <c r="HVZ17" s="382"/>
      <c r="HWA17" s="382"/>
      <c r="HWB17" s="382"/>
      <c r="HWC17" s="382"/>
      <c r="HWD17" s="382"/>
      <c r="HWE17" s="382"/>
      <c r="HWF17" s="382"/>
      <c r="HWG17" s="382"/>
      <c r="HWH17" s="382"/>
      <c r="HWI17" s="382"/>
      <c r="HWJ17" s="382"/>
      <c r="HWK17" s="382"/>
      <c r="HWL17" s="382"/>
      <c r="HWM17" s="382"/>
      <c r="HWN17" s="382"/>
      <c r="HWO17" s="382"/>
      <c r="HWP17" s="382"/>
      <c r="HWQ17" s="382"/>
      <c r="HWR17" s="382"/>
      <c r="HWS17" s="382"/>
      <c r="HWT17" s="382"/>
      <c r="HWU17" s="382"/>
      <c r="HWV17" s="382"/>
      <c r="HWW17" s="382"/>
      <c r="HWX17" s="382"/>
      <c r="HWY17" s="382"/>
      <c r="HWZ17" s="382"/>
      <c r="HXA17" s="382"/>
      <c r="HXB17" s="382"/>
      <c r="HXC17" s="382"/>
      <c r="HXD17" s="382"/>
      <c r="HXE17" s="382"/>
      <c r="HXF17" s="382"/>
      <c r="HXG17" s="382"/>
      <c r="HXH17" s="382"/>
      <c r="HXI17" s="382"/>
      <c r="HXJ17" s="382"/>
      <c r="HXK17" s="382"/>
      <c r="HXL17" s="382"/>
      <c r="HXM17" s="382"/>
      <c r="HXN17" s="382"/>
      <c r="HXO17" s="382"/>
      <c r="HXP17" s="382"/>
      <c r="HXQ17" s="382"/>
      <c r="HXR17" s="382"/>
      <c r="HXS17" s="382"/>
      <c r="HXT17" s="382"/>
      <c r="HXU17" s="382"/>
      <c r="HXV17" s="382"/>
      <c r="HXW17" s="382"/>
      <c r="HXX17" s="382"/>
      <c r="HXY17" s="382"/>
      <c r="HXZ17" s="382"/>
      <c r="HYA17" s="382"/>
      <c r="HYB17" s="382"/>
      <c r="HYC17" s="382"/>
      <c r="HYD17" s="382"/>
      <c r="HYE17" s="382"/>
      <c r="HYF17" s="382"/>
      <c r="HYG17" s="382"/>
      <c r="HYH17" s="382"/>
      <c r="HYI17" s="382"/>
      <c r="HYJ17" s="382"/>
      <c r="HYK17" s="382"/>
      <c r="HYL17" s="382"/>
      <c r="HYM17" s="382"/>
      <c r="HYN17" s="382"/>
      <c r="HYO17" s="382"/>
      <c r="HYP17" s="382"/>
      <c r="HYQ17" s="382"/>
      <c r="HYR17" s="382"/>
      <c r="HYS17" s="382"/>
      <c r="HYT17" s="382"/>
      <c r="HYU17" s="382"/>
      <c r="HYV17" s="382"/>
      <c r="HYW17" s="382"/>
      <c r="HYX17" s="382"/>
      <c r="HYY17" s="382"/>
      <c r="HYZ17" s="382"/>
      <c r="HZA17" s="382"/>
      <c r="HZB17" s="382"/>
      <c r="HZC17" s="382"/>
      <c r="HZD17" s="382"/>
      <c r="HZE17" s="382"/>
      <c r="HZF17" s="382"/>
      <c r="HZG17" s="382"/>
      <c r="HZH17" s="382"/>
      <c r="HZI17" s="382"/>
      <c r="HZJ17" s="382"/>
      <c r="HZK17" s="382"/>
      <c r="HZL17" s="382"/>
      <c r="HZM17" s="382"/>
      <c r="HZN17" s="382"/>
      <c r="HZO17" s="382"/>
      <c r="HZP17" s="382"/>
      <c r="HZQ17" s="382"/>
      <c r="HZR17" s="382"/>
      <c r="HZS17" s="382"/>
      <c r="HZT17" s="382"/>
      <c r="HZU17" s="382"/>
      <c r="HZV17" s="382"/>
      <c r="HZW17" s="382"/>
      <c r="HZX17" s="382"/>
      <c r="HZY17" s="382"/>
      <c r="HZZ17" s="382"/>
      <c r="IAA17" s="382"/>
      <c r="IAB17" s="382"/>
      <c r="IAC17" s="382"/>
      <c r="IAD17" s="382"/>
      <c r="IAE17" s="382"/>
      <c r="IAF17" s="382"/>
      <c r="IAG17" s="382"/>
      <c r="IAH17" s="382"/>
      <c r="IAI17" s="382"/>
      <c r="IAJ17" s="382"/>
      <c r="IAK17" s="382"/>
      <c r="IAL17" s="382"/>
      <c r="IAM17" s="382"/>
      <c r="IAN17" s="382"/>
      <c r="IAO17" s="382"/>
      <c r="IAP17" s="382"/>
      <c r="IAQ17" s="382"/>
      <c r="IAR17" s="382"/>
      <c r="IAS17" s="382"/>
      <c r="IAT17" s="382"/>
      <c r="IAU17" s="382"/>
      <c r="IAV17" s="382"/>
      <c r="IAW17" s="382"/>
      <c r="IAX17" s="382"/>
      <c r="IAY17" s="382"/>
      <c r="IAZ17" s="382"/>
      <c r="IBA17" s="382"/>
      <c r="IBB17" s="382"/>
      <c r="IBC17" s="382"/>
      <c r="IBD17" s="382"/>
      <c r="IBE17" s="382"/>
      <c r="IBF17" s="382"/>
      <c r="IBG17" s="382"/>
      <c r="IBH17" s="382"/>
      <c r="IBI17" s="382"/>
      <c r="IBJ17" s="382"/>
      <c r="IBK17" s="382"/>
      <c r="IBL17" s="382"/>
      <c r="IBM17" s="382"/>
      <c r="IBN17" s="382"/>
      <c r="IBO17" s="382"/>
      <c r="IBP17" s="382"/>
      <c r="IBQ17" s="382"/>
      <c r="IBR17" s="382"/>
      <c r="IBS17" s="382"/>
      <c r="IBT17" s="382"/>
      <c r="IBU17" s="382"/>
      <c r="IBV17" s="382"/>
      <c r="IBW17" s="382"/>
      <c r="IBX17" s="382"/>
      <c r="IBY17" s="382"/>
      <c r="IBZ17" s="382"/>
      <c r="ICA17" s="382"/>
      <c r="ICB17" s="382"/>
      <c r="ICC17" s="382"/>
      <c r="ICD17" s="382"/>
      <c r="ICE17" s="382"/>
      <c r="ICF17" s="382"/>
      <c r="ICG17" s="382"/>
      <c r="ICH17" s="382"/>
      <c r="ICI17" s="382"/>
      <c r="ICJ17" s="382"/>
      <c r="ICK17" s="382"/>
      <c r="ICL17" s="382"/>
      <c r="ICM17" s="382"/>
      <c r="ICN17" s="382"/>
      <c r="ICO17" s="382"/>
      <c r="ICP17" s="382"/>
      <c r="ICQ17" s="382"/>
      <c r="ICR17" s="382"/>
      <c r="ICS17" s="382"/>
      <c r="ICT17" s="382"/>
      <c r="ICU17" s="382"/>
      <c r="ICV17" s="382"/>
      <c r="ICW17" s="382"/>
      <c r="ICX17" s="382"/>
      <c r="ICY17" s="382"/>
      <c r="ICZ17" s="382"/>
      <c r="IDA17" s="382"/>
      <c r="IDB17" s="382"/>
      <c r="IDC17" s="382"/>
      <c r="IDD17" s="382"/>
      <c r="IDE17" s="382"/>
      <c r="IDF17" s="382"/>
      <c r="IDG17" s="382"/>
      <c r="IDH17" s="382"/>
      <c r="IDI17" s="382"/>
      <c r="IDJ17" s="382"/>
      <c r="IDK17" s="382"/>
      <c r="IDL17" s="382"/>
      <c r="IDM17" s="382"/>
      <c r="IDN17" s="382"/>
      <c r="IDO17" s="382"/>
      <c r="IDP17" s="382"/>
      <c r="IDQ17" s="382"/>
      <c r="IDR17" s="382"/>
      <c r="IDS17" s="382"/>
      <c r="IDT17" s="382"/>
      <c r="IDU17" s="382"/>
      <c r="IDV17" s="382"/>
      <c r="IDW17" s="382"/>
      <c r="IDX17" s="382"/>
      <c r="IDY17" s="382"/>
      <c r="IDZ17" s="382"/>
      <c r="IEA17" s="382"/>
      <c r="IEB17" s="382"/>
      <c r="IEC17" s="382"/>
      <c r="IED17" s="382"/>
      <c r="IEE17" s="382"/>
      <c r="IEF17" s="382"/>
      <c r="IEG17" s="382"/>
      <c r="IEH17" s="382"/>
      <c r="IEI17" s="382"/>
      <c r="IEJ17" s="382"/>
      <c r="IEK17" s="382"/>
      <c r="IEL17" s="382"/>
      <c r="IEM17" s="382"/>
      <c r="IEN17" s="382"/>
      <c r="IEO17" s="382"/>
      <c r="IEP17" s="382"/>
      <c r="IEQ17" s="382"/>
      <c r="IER17" s="382"/>
      <c r="IES17" s="382"/>
      <c r="IET17" s="382"/>
      <c r="IEU17" s="382"/>
      <c r="IEV17" s="382"/>
      <c r="IEW17" s="382"/>
      <c r="IEX17" s="382"/>
      <c r="IEY17" s="382"/>
      <c r="IEZ17" s="382"/>
      <c r="IFA17" s="382"/>
      <c r="IFB17" s="382"/>
      <c r="IFC17" s="382"/>
      <c r="IFD17" s="382"/>
      <c r="IFE17" s="382"/>
      <c r="IFF17" s="382"/>
      <c r="IFG17" s="382"/>
      <c r="IFH17" s="382"/>
      <c r="IFI17" s="382"/>
      <c r="IFJ17" s="382"/>
      <c r="IFK17" s="382"/>
      <c r="IFL17" s="382"/>
      <c r="IFM17" s="382"/>
      <c r="IFN17" s="382"/>
      <c r="IFO17" s="382"/>
      <c r="IFP17" s="382"/>
      <c r="IFQ17" s="382"/>
      <c r="IFR17" s="382"/>
      <c r="IFS17" s="382"/>
      <c r="IFT17" s="382"/>
      <c r="IFU17" s="382"/>
      <c r="IFV17" s="382"/>
      <c r="IFW17" s="382"/>
      <c r="IFX17" s="382"/>
      <c r="IFY17" s="382"/>
      <c r="IFZ17" s="382"/>
      <c r="IGA17" s="382"/>
      <c r="IGB17" s="382"/>
      <c r="IGC17" s="382"/>
      <c r="IGD17" s="382"/>
      <c r="IGE17" s="382"/>
      <c r="IGF17" s="382"/>
      <c r="IGG17" s="382"/>
      <c r="IGH17" s="382"/>
      <c r="IGI17" s="382"/>
      <c r="IGJ17" s="382"/>
      <c r="IGK17" s="382"/>
      <c r="IGL17" s="382"/>
      <c r="IGM17" s="382"/>
      <c r="IGN17" s="382"/>
      <c r="IGO17" s="382"/>
      <c r="IGP17" s="382"/>
      <c r="IGQ17" s="382"/>
      <c r="IGR17" s="382"/>
      <c r="IGS17" s="382"/>
      <c r="IGT17" s="382"/>
      <c r="IGU17" s="382"/>
      <c r="IGV17" s="382"/>
      <c r="IGW17" s="382"/>
      <c r="IGX17" s="382"/>
      <c r="IGY17" s="382"/>
      <c r="IGZ17" s="382"/>
      <c r="IHA17" s="382"/>
      <c r="IHB17" s="382"/>
      <c r="IHC17" s="382"/>
      <c r="IHD17" s="382"/>
      <c r="IHE17" s="382"/>
      <c r="IHF17" s="382"/>
      <c r="IHG17" s="382"/>
      <c r="IHH17" s="382"/>
      <c r="IHI17" s="382"/>
      <c r="IHJ17" s="382"/>
      <c r="IHK17" s="382"/>
      <c r="IHL17" s="382"/>
      <c r="IHM17" s="382"/>
      <c r="IHN17" s="382"/>
      <c r="IHO17" s="382"/>
      <c r="IHP17" s="382"/>
      <c r="IHQ17" s="382"/>
      <c r="IHR17" s="382"/>
      <c r="IHS17" s="382"/>
      <c r="IHT17" s="382"/>
      <c r="IHU17" s="382"/>
      <c r="IHV17" s="382"/>
      <c r="IHW17" s="382"/>
      <c r="IHX17" s="382"/>
      <c r="IHY17" s="382"/>
      <c r="IHZ17" s="382"/>
      <c r="IIA17" s="382"/>
      <c r="IIB17" s="382"/>
      <c r="IIC17" s="382"/>
      <c r="IID17" s="382"/>
      <c r="IIE17" s="382"/>
      <c r="IIF17" s="382"/>
      <c r="IIG17" s="382"/>
      <c r="IIH17" s="382"/>
      <c r="III17" s="382"/>
      <c r="IIJ17" s="382"/>
      <c r="IIK17" s="382"/>
      <c r="IIL17" s="382"/>
      <c r="IIM17" s="382"/>
      <c r="IIN17" s="382"/>
      <c r="IIO17" s="382"/>
      <c r="IIP17" s="382"/>
      <c r="IIQ17" s="382"/>
      <c r="IIR17" s="382"/>
      <c r="IIS17" s="382"/>
      <c r="IIT17" s="382"/>
      <c r="IIU17" s="382"/>
      <c r="IIV17" s="382"/>
      <c r="IIW17" s="382"/>
      <c r="IIX17" s="382"/>
      <c r="IIY17" s="382"/>
      <c r="IIZ17" s="382"/>
      <c r="IJA17" s="382"/>
      <c r="IJB17" s="382"/>
      <c r="IJC17" s="382"/>
      <c r="IJD17" s="382"/>
      <c r="IJE17" s="382"/>
      <c r="IJF17" s="382"/>
      <c r="IJG17" s="382"/>
      <c r="IJH17" s="382"/>
      <c r="IJI17" s="382"/>
      <c r="IJJ17" s="382"/>
      <c r="IJK17" s="382"/>
      <c r="IJL17" s="382"/>
      <c r="IJM17" s="382"/>
      <c r="IJN17" s="382"/>
      <c r="IJO17" s="382"/>
      <c r="IJP17" s="382"/>
      <c r="IJQ17" s="382"/>
      <c r="IJR17" s="382"/>
      <c r="IJS17" s="382"/>
      <c r="IJT17" s="382"/>
      <c r="IJU17" s="382"/>
      <c r="IJV17" s="382"/>
      <c r="IJW17" s="382"/>
      <c r="IJX17" s="382"/>
      <c r="IJY17" s="382"/>
      <c r="IJZ17" s="382"/>
      <c r="IKA17" s="382"/>
      <c r="IKB17" s="382"/>
      <c r="IKC17" s="382"/>
      <c r="IKD17" s="382"/>
      <c r="IKE17" s="382"/>
      <c r="IKF17" s="382"/>
      <c r="IKG17" s="382"/>
      <c r="IKH17" s="382"/>
      <c r="IKI17" s="382"/>
      <c r="IKJ17" s="382"/>
      <c r="IKK17" s="382"/>
      <c r="IKL17" s="382"/>
      <c r="IKM17" s="382"/>
      <c r="IKN17" s="382"/>
      <c r="IKO17" s="382"/>
      <c r="IKP17" s="382"/>
      <c r="IKQ17" s="382"/>
      <c r="IKR17" s="382"/>
      <c r="IKS17" s="382"/>
      <c r="IKT17" s="382"/>
      <c r="IKU17" s="382"/>
      <c r="IKV17" s="382"/>
      <c r="IKW17" s="382"/>
      <c r="IKX17" s="382"/>
      <c r="IKY17" s="382"/>
      <c r="IKZ17" s="382"/>
      <c r="ILA17" s="382"/>
      <c r="ILB17" s="382"/>
      <c r="ILC17" s="382"/>
      <c r="ILD17" s="382"/>
      <c r="ILE17" s="382"/>
      <c r="ILF17" s="382"/>
      <c r="ILG17" s="382"/>
      <c r="ILH17" s="382"/>
      <c r="ILI17" s="382"/>
      <c r="ILJ17" s="382"/>
      <c r="ILK17" s="382"/>
      <c r="ILL17" s="382"/>
      <c r="ILM17" s="382"/>
      <c r="ILN17" s="382"/>
      <c r="ILO17" s="382"/>
      <c r="ILP17" s="382"/>
      <c r="ILQ17" s="382"/>
      <c r="ILR17" s="382"/>
      <c r="ILS17" s="382"/>
      <c r="ILT17" s="382"/>
      <c r="ILU17" s="382"/>
      <c r="ILV17" s="382"/>
      <c r="ILW17" s="382"/>
      <c r="ILX17" s="382"/>
      <c r="ILY17" s="382"/>
      <c r="ILZ17" s="382"/>
      <c r="IMA17" s="382"/>
      <c r="IMB17" s="382"/>
      <c r="IMC17" s="382"/>
      <c r="IMD17" s="382"/>
      <c r="IME17" s="382"/>
      <c r="IMF17" s="382"/>
      <c r="IMG17" s="382"/>
      <c r="IMH17" s="382"/>
      <c r="IMI17" s="382"/>
      <c r="IMJ17" s="382"/>
      <c r="IMK17" s="382"/>
      <c r="IML17" s="382"/>
      <c r="IMM17" s="382"/>
      <c r="IMN17" s="382"/>
      <c r="IMO17" s="382"/>
      <c r="IMP17" s="382"/>
      <c r="IMQ17" s="382"/>
      <c r="IMR17" s="382"/>
      <c r="IMS17" s="382"/>
      <c r="IMT17" s="382"/>
      <c r="IMU17" s="382"/>
      <c r="IMV17" s="382"/>
      <c r="IMW17" s="382"/>
      <c r="IMX17" s="382"/>
      <c r="IMY17" s="382"/>
      <c r="IMZ17" s="382"/>
      <c r="INA17" s="382"/>
      <c r="INB17" s="382"/>
      <c r="INC17" s="382"/>
      <c r="IND17" s="382"/>
      <c r="INE17" s="382"/>
      <c r="INF17" s="382"/>
      <c r="ING17" s="382"/>
      <c r="INH17" s="382"/>
      <c r="INI17" s="382"/>
      <c r="INJ17" s="382"/>
      <c r="INK17" s="382"/>
      <c r="INL17" s="382"/>
      <c r="INM17" s="382"/>
      <c r="INN17" s="382"/>
      <c r="INO17" s="382"/>
      <c r="INP17" s="382"/>
      <c r="INQ17" s="382"/>
      <c r="INR17" s="382"/>
      <c r="INS17" s="382"/>
      <c r="INT17" s="382"/>
      <c r="INU17" s="382"/>
      <c r="INV17" s="382"/>
      <c r="INW17" s="382"/>
      <c r="INX17" s="382"/>
      <c r="INY17" s="382"/>
      <c r="INZ17" s="382"/>
      <c r="IOA17" s="382"/>
      <c r="IOB17" s="382"/>
      <c r="IOC17" s="382"/>
      <c r="IOD17" s="382"/>
      <c r="IOE17" s="382"/>
      <c r="IOF17" s="382"/>
      <c r="IOG17" s="382"/>
      <c r="IOH17" s="382"/>
      <c r="IOI17" s="382"/>
      <c r="IOJ17" s="382"/>
      <c r="IOK17" s="382"/>
      <c r="IOL17" s="382"/>
      <c r="IOM17" s="382"/>
      <c r="ION17" s="382"/>
      <c r="IOO17" s="382"/>
      <c r="IOP17" s="382"/>
      <c r="IOQ17" s="382"/>
      <c r="IOR17" s="382"/>
      <c r="IOS17" s="382"/>
      <c r="IOT17" s="382"/>
      <c r="IOU17" s="382"/>
      <c r="IOV17" s="382"/>
      <c r="IOW17" s="382"/>
      <c r="IOX17" s="382"/>
      <c r="IOY17" s="382"/>
      <c r="IOZ17" s="382"/>
      <c r="IPA17" s="382"/>
      <c r="IPB17" s="382"/>
      <c r="IPC17" s="382"/>
      <c r="IPD17" s="382"/>
      <c r="IPE17" s="382"/>
      <c r="IPF17" s="382"/>
      <c r="IPG17" s="382"/>
      <c r="IPH17" s="382"/>
      <c r="IPI17" s="382"/>
      <c r="IPJ17" s="382"/>
      <c r="IPK17" s="382"/>
      <c r="IPL17" s="382"/>
      <c r="IPM17" s="382"/>
      <c r="IPN17" s="382"/>
      <c r="IPO17" s="382"/>
      <c r="IPP17" s="382"/>
      <c r="IPQ17" s="382"/>
      <c r="IPR17" s="382"/>
      <c r="IPS17" s="382"/>
      <c r="IPT17" s="382"/>
      <c r="IPU17" s="382"/>
      <c r="IPV17" s="382"/>
      <c r="IPW17" s="382"/>
      <c r="IPX17" s="382"/>
      <c r="IPY17" s="382"/>
      <c r="IPZ17" s="382"/>
      <c r="IQA17" s="382"/>
      <c r="IQB17" s="382"/>
      <c r="IQC17" s="382"/>
      <c r="IQD17" s="382"/>
      <c r="IQE17" s="382"/>
      <c r="IQF17" s="382"/>
      <c r="IQG17" s="382"/>
      <c r="IQH17" s="382"/>
      <c r="IQI17" s="382"/>
      <c r="IQJ17" s="382"/>
      <c r="IQK17" s="382"/>
      <c r="IQL17" s="382"/>
      <c r="IQM17" s="382"/>
      <c r="IQN17" s="382"/>
      <c r="IQO17" s="382"/>
      <c r="IQP17" s="382"/>
      <c r="IQQ17" s="382"/>
      <c r="IQR17" s="382"/>
      <c r="IQS17" s="382"/>
      <c r="IQT17" s="382"/>
      <c r="IQU17" s="382"/>
      <c r="IQV17" s="382"/>
      <c r="IQW17" s="382"/>
      <c r="IQX17" s="382"/>
      <c r="IQY17" s="382"/>
      <c r="IQZ17" s="382"/>
      <c r="IRA17" s="382"/>
      <c r="IRB17" s="382"/>
      <c r="IRC17" s="382"/>
      <c r="IRD17" s="382"/>
      <c r="IRE17" s="382"/>
      <c r="IRF17" s="382"/>
      <c r="IRG17" s="382"/>
      <c r="IRH17" s="382"/>
      <c r="IRI17" s="382"/>
      <c r="IRJ17" s="382"/>
      <c r="IRK17" s="382"/>
      <c r="IRL17" s="382"/>
      <c r="IRM17" s="382"/>
      <c r="IRN17" s="382"/>
      <c r="IRO17" s="382"/>
      <c r="IRP17" s="382"/>
      <c r="IRQ17" s="382"/>
      <c r="IRR17" s="382"/>
      <c r="IRS17" s="382"/>
      <c r="IRT17" s="382"/>
      <c r="IRU17" s="382"/>
      <c r="IRV17" s="382"/>
      <c r="IRW17" s="382"/>
      <c r="IRX17" s="382"/>
      <c r="IRY17" s="382"/>
      <c r="IRZ17" s="382"/>
      <c r="ISA17" s="382"/>
      <c r="ISB17" s="382"/>
      <c r="ISC17" s="382"/>
      <c r="ISD17" s="382"/>
      <c r="ISE17" s="382"/>
      <c r="ISF17" s="382"/>
      <c r="ISG17" s="382"/>
      <c r="ISH17" s="382"/>
      <c r="ISI17" s="382"/>
      <c r="ISJ17" s="382"/>
      <c r="ISK17" s="382"/>
      <c r="ISL17" s="382"/>
      <c r="ISM17" s="382"/>
      <c r="ISN17" s="382"/>
      <c r="ISO17" s="382"/>
      <c r="ISP17" s="382"/>
      <c r="ISQ17" s="382"/>
      <c r="ISR17" s="382"/>
      <c r="ISS17" s="382"/>
      <c r="IST17" s="382"/>
      <c r="ISU17" s="382"/>
      <c r="ISV17" s="382"/>
      <c r="ISW17" s="382"/>
      <c r="ISX17" s="382"/>
      <c r="ISY17" s="382"/>
      <c r="ISZ17" s="382"/>
      <c r="ITA17" s="382"/>
      <c r="ITB17" s="382"/>
      <c r="ITC17" s="382"/>
      <c r="ITD17" s="382"/>
      <c r="ITE17" s="382"/>
      <c r="ITF17" s="382"/>
      <c r="ITG17" s="382"/>
      <c r="ITH17" s="382"/>
      <c r="ITI17" s="382"/>
      <c r="ITJ17" s="382"/>
      <c r="ITK17" s="382"/>
      <c r="ITL17" s="382"/>
      <c r="ITM17" s="382"/>
      <c r="ITN17" s="382"/>
      <c r="ITO17" s="382"/>
      <c r="ITP17" s="382"/>
      <c r="ITQ17" s="382"/>
      <c r="ITR17" s="382"/>
      <c r="ITS17" s="382"/>
      <c r="ITT17" s="382"/>
      <c r="ITU17" s="382"/>
      <c r="ITV17" s="382"/>
      <c r="ITW17" s="382"/>
      <c r="ITX17" s="382"/>
      <c r="ITY17" s="382"/>
      <c r="ITZ17" s="382"/>
      <c r="IUA17" s="382"/>
      <c r="IUB17" s="382"/>
      <c r="IUC17" s="382"/>
      <c r="IUD17" s="382"/>
      <c r="IUE17" s="382"/>
      <c r="IUF17" s="382"/>
      <c r="IUG17" s="382"/>
      <c r="IUH17" s="382"/>
      <c r="IUI17" s="382"/>
      <c r="IUJ17" s="382"/>
      <c r="IUK17" s="382"/>
      <c r="IUL17" s="382"/>
      <c r="IUM17" s="382"/>
      <c r="IUN17" s="382"/>
      <c r="IUO17" s="382"/>
      <c r="IUP17" s="382"/>
      <c r="IUQ17" s="382"/>
      <c r="IUR17" s="382"/>
      <c r="IUS17" s="382"/>
      <c r="IUT17" s="382"/>
      <c r="IUU17" s="382"/>
      <c r="IUV17" s="382"/>
      <c r="IUW17" s="382"/>
      <c r="IUX17" s="382"/>
      <c r="IUY17" s="382"/>
      <c r="IUZ17" s="382"/>
      <c r="IVA17" s="382"/>
      <c r="IVB17" s="382"/>
      <c r="IVC17" s="382"/>
      <c r="IVD17" s="382"/>
      <c r="IVE17" s="382"/>
      <c r="IVF17" s="382"/>
      <c r="IVG17" s="382"/>
      <c r="IVH17" s="382"/>
      <c r="IVI17" s="382"/>
      <c r="IVJ17" s="382"/>
      <c r="IVK17" s="382"/>
      <c r="IVL17" s="382"/>
      <c r="IVM17" s="382"/>
      <c r="IVN17" s="382"/>
      <c r="IVO17" s="382"/>
      <c r="IVP17" s="382"/>
      <c r="IVQ17" s="382"/>
      <c r="IVR17" s="382"/>
      <c r="IVS17" s="382"/>
      <c r="IVT17" s="382"/>
      <c r="IVU17" s="382"/>
      <c r="IVV17" s="382"/>
      <c r="IVW17" s="382"/>
      <c r="IVX17" s="382"/>
      <c r="IVY17" s="382"/>
      <c r="IVZ17" s="382"/>
      <c r="IWA17" s="382"/>
      <c r="IWB17" s="382"/>
      <c r="IWC17" s="382"/>
      <c r="IWD17" s="382"/>
      <c r="IWE17" s="382"/>
      <c r="IWF17" s="382"/>
      <c r="IWG17" s="382"/>
      <c r="IWH17" s="382"/>
      <c r="IWI17" s="382"/>
      <c r="IWJ17" s="382"/>
      <c r="IWK17" s="382"/>
      <c r="IWL17" s="382"/>
      <c r="IWM17" s="382"/>
      <c r="IWN17" s="382"/>
      <c r="IWO17" s="382"/>
      <c r="IWP17" s="382"/>
      <c r="IWQ17" s="382"/>
      <c r="IWR17" s="382"/>
      <c r="IWS17" s="382"/>
      <c r="IWT17" s="382"/>
      <c r="IWU17" s="382"/>
      <c r="IWV17" s="382"/>
      <c r="IWW17" s="382"/>
      <c r="IWX17" s="382"/>
      <c r="IWY17" s="382"/>
      <c r="IWZ17" s="382"/>
      <c r="IXA17" s="382"/>
      <c r="IXB17" s="382"/>
      <c r="IXC17" s="382"/>
      <c r="IXD17" s="382"/>
      <c r="IXE17" s="382"/>
      <c r="IXF17" s="382"/>
      <c r="IXG17" s="382"/>
      <c r="IXH17" s="382"/>
      <c r="IXI17" s="382"/>
      <c r="IXJ17" s="382"/>
      <c r="IXK17" s="382"/>
      <c r="IXL17" s="382"/>
      <c r="IXM17" s="382"/>
      <c r="IXN17" s="382"/>
      <c r="IXO17" s="382"/>
      <c r="IXP17" s="382"/>
      <c r="IXQ17" s="382"/>
      <c r="IXR17" s="382"/>
      <c r="IXS17" s="382"/>
      <c r="IXT17" s="382"/>
      <c r="IXU17" s="382"/>
      <c r="IXV17" s="382"/>
      <c r="IXW17" s="382"/>
      <c r="IXX17" s="382"/>
      <c r="IXY17" s="382"/>
      <c r="IXZ17" s="382"/>
      <c r="IYA17" s="382"/>
      <c r="IYB17" s="382"/>
      <c r="IYC17" s="382"/>
      <c r="IYD17" s="382"/>
      <c r="IYE17" s="382"/>
      <c r="IYF17" s="382"/>
      <c r="IYG17" s="382"/>
      <c r="IYH17" s="382"/>
      <c r="IYI17" s="382"/>
      <c r="IYJ17" s="382"/>
      <c r="IYK17" s="382"/>
      <c r="IYL17" s="382"/>
      <c r="IYM17" s="382"/>
      <c r="IYN17" s="382"/>
      <c r="IYO17" s="382"/>
      <c r="IYP17" s="382"/>
      <c r="IYQ17" s="382"/>
      <c r="IYR17" s="382"/>
      <c r="IYS17" s="382"/>
      <c r="IYT17" s="382"/>
      <c r="IYU17" s="382"/>
      <c r="IYV17" s="382"/>
      <c r="IYW17" s="382"/>
      <c r="IYX17" s="382"/>
      <c r="IYY17" s="382"/>
      <c r="IYZ17" s="382"/>
      <c r="IZA17" s="382"/>
      <c r="IZB17" s="382"/>
      <c r="IZC17" s="382"/>
      <c r="IZD17" s="382"/>
      <c r="IZE17" s="382"/>
      <c r="IZF17" s="382"/>
      <c r="IZG17" s="382"/>
      <c r="IZH17" s="382"/>
      <c r="IZI17" s="382"/>
      <c r="IZJ17" s="382"/>
      <c r="IZK17" s="382"/>
      <c r="IZL17" s="382"/>
      <c r="IZM17" s="382"/>
      <c r="IZN17" s="382"/>
      <c r="IZO17" s="382"/>
      <c r="IZP17" s="382"/>
      <c r="IZQ17" s="382"/>
      <c r="IZR17" s="382"/>
      <c r="IZS17" s="382"/>
      <c r="IZT17" s="382"/>
      <c r="IZU17" s="382"/>
      <c r="IZV17" s="382"/>
      <c r="IZW17" s="382"/>
      <c r="IZX17" s="382"/>
      <c r="IZY17" s="382"/>
      <c r="IZZ17" s="382"/>
      <c r="JAA17" s="382"/>
      <c r="JAB17" s="382"/>
      <c r="JAC17" s="382"/>
      <c r="JAD17" s="382"/>
      <c r="JAE17" s="382"/>
      <c r="JAF17" s="382"/>
      <c r="JAG17" s="382"/>
      <c r="JAH17" s="382"/>
      <c r="JAI17" s="382"/>
      <c r="JAJ17" s="382"/>
      <c r="JAK17" s="382"/>
      <c r="JAL17" s="382"/>
      <c r="JAM17" s="382"/>
      <c r="JAN17" s="382"/>
      <c r="JAO17" s="382"/>
      <c r="JAP17" s="382"/>
      <c r="JAQ17" s="382"/>
      <c r="JAR17" s="382"/>
      <c r="JAS17" s="382"/>
      <c r="JAT17" s="382"/>
      <c r="JAU17" s="382"/>
      <c r="JAV17" s="382"/>
      <c r="JAW17" s="382"/>
      <c r="JAX17" s="382"/>
      <c r="JAY17" s="382"/>
      <c r="JAZ17" s="382"/>
      <c r="JBA17" s="382"/>
      <c r="JBB17" s="382"/>
      <c r="JBC17" s="382"/>
      <c r="JBD17" s="382"/>
      <c r="JBE17" s="382"/>
      <c r="JBF17" s="382"/>
      <c r="JBG17" s="382"/>
      <c r="JBH17" s="382"/>
      <c r="JBI17" s="382"/>
      <c r="JBJ17" s="382"/>
      <c r="JBK17" s="382"/>
      <c r="JBL17" s="382"/>
      <c r="JBM17" s="382"/>
      <c r="JBN17" s="382"/>
      <c r="JBO17" s="382"/>
      <c r="JBP17" s="382"/>
      <c r="JBQ17" s="382"/>
      <c r="JBR17" s="382"/>
      <c r="JBS17" s="382"/>
      <c r="JBT17" s="382"/>
      <c r="JBU17" s="382"/>
      <c r="JBV17" s="382"/>
      <c r="JBW17" s="382"/>
      <c r="JBX17" s="382"/>
      <c r="JBY17" s="382"/>
      <c r="JBZ17" s="382"/>
      <c r="JCA17" s="382"/>
      <c r="JCB17" s="382"/>
      <c r="JCC17" s="382"/>
      <c r="JCD17" s="382"/>
      <c r="JCE17" s="382"/>
      <c r="JCF17" s="382"/>
      <c r="JCG17" s="382"/>
      <c r="JCH17" s="382"/>
      <c r="JCI17" s="382"/>
      <c r="JCJ17" s="382"/>
      <c r="JCK17" s="382"/>
      <c r="JCL17" s="382"/>
      <c r="JCM17" s="382"/>
      <c r="JCN17" s="382"/>
      <c r="JCO17" s="382"/>
      <c r="JCP17" s="382"/>
      <c r="JCQ17" s="382"/>
      <c r="JCR17" s="382"/>
      <c r="JCS17" s="382"/>
      <c r="JCT17" s="382"/>
      <c r="JCU17" s="382"/>
      <c r="JCV17" s="382"/>
      <c r="JCW17" s="382"/>
      <c r="JCX17" s="382"/>
      <c r="JCY17" s="382"/>
      <c r="JCZ17" s="382"/>
      <c r="JDA17" s="382"/>
      <c r="JDB17" s="382"/>
      <c r="JDC17" s="382"/>
      <c r="JDD17" s="382"/>
      <c r="JDE17" s="382"/>
      <c r="JDF17" s="382"/>
      <c r="JDG17" s="382"/>
      <c r="JDH17" s="382"/>
      <c r="JDI17" s="382"/>
      <c r="JDJ17" s="382"/>
      <c r="JDK17" s="382"/>
      <c r="JDL17" s="382"/>
      <c r="JDM17" s="382"/>
      <c r="JDN17" s="382"/>
      <c r="JDO17" s="382"/>
      <c r="JDP17" s="382"/>
      <c r="JDQ17" s="382"/>
      <c r="JDR17" s="382"/>
      <c r="JDS17" s="382"/>
      <c r="JDT17" s="382"/>
      <c r="JDU17" s="382"/>
      <c r="JDV17" s="382"/>
      <c r="JDW17" s="382"/>
      <c r="JDX17" s="382"/>
      <c r="JDY17" s="382"/>
      <c r="JDZ17" s="382"/>
      <c r="JEA17" s="382"/>
      <c r="JEB17" s="382"/>
      <c r="JEC17" s="382"/>
      <c r="JED17" s="382"/>
      <c r="JEE17" s="382"/>
      <c r="JEF17" s="382"/>
      <c r="JEG17" s="382"/>
      <c r="JEH17" s="382"/>
      <c r="JEI17" s="382"/>
      <c r="JEJ17" s="382"/>
      <c r="JEK17" s="382"/>
      <c r="JEL17" s="382"/>
      <c r="JEM17" s="382"/>
      <c r="JEN17" s="382"/>
      <c r="JEO17" s="382"/>
      <c r="JEP17" s="382"/>
      <c r="JEQ17" s="382"/>
      <c r="JER17" s="382"/>
      <c r="JES17" s="382"/>
      <c r="JET17" s="382"/>
      <c r="JEU17" s="382"/>
      <c r="JEV17" s="382"/>
      <c r="JEW17" s="382"/>
      <c r="JEX17" s="382"/>
      <c r="JEY17" s="382"/>
      <c r="JEZ17" s="382"/>
      <c r="JFA17" s="382"/>
      <c r="JFB17" s="382"/>
      <c r="JFC17" s="382"/>
      <c r="JFD17" s="382"/>
      <c r="JFE17" s="382"/>
      <c r="JFF17" s="382"/>
      <c r="JFG17" s="382"/>
      <c r="JFH17" s="382"/>
      <c r="JFI17" s="382"/>
      <c r="JFJ17" s="382"/>
      <c r="JFK17" s="382"/>
      <c r="JFL17" s="382"/>
      <c r="JFM17" s="382"/>
      <c r="JFN17" s="382"/>
      <c r="JFO17" s="382"/>
      <c r="JFP17" s="382"/>
      <c r="JFQ17" s="382"/>
      <c r="JFR17" s="382"/>
      <c r="JFS17" s="382"/>
      <c r="JFT17" s="382"/>
      <c r="JFU17" s="382"/>
      <c r="JFV17" s="382"/>
      <c r="JFW17" s="382"/>
      <c r="JFX17" s="382"/>
      <c r="JFY17" s="382"/>
      <c r="JFZ17" s="382"/>
      <c r="JGA17" s="382"/>
      <c r="JGB17" s="382"/>
      <c r="JGC17" s="382"/>
      <c r="JGD17" s="382"/>
      <c r="JGE17" s="382"/>
      <c r="JGF17" s="382"/>
      <c r="JGG17" s="382"/>
      <c r="JGH17" s="382"/>
      <c r="JGI17" s="382"/>
      <c r="JGJ17" s="382"/>
      <c r="JGK17" s="382"/>
      <c r="JGL17" s="382"/>
      <c r="JGM17" s="382"/>
      <c r="JGN17" s="382"/>
      <c r="JGO17" s="382"/>
      <c r="JGP17" s="382"/>
      <c r="JGQ17" s="382"/>
      <c r="JGR17" s="382"/>
      <c r="JGS17" s="382"/>
      <c r="JGT17" s="382"/>
      <c r="JGU17" s="382"/>
      <c r="JGV17" s="382"/>
      <c r="JGW17" s="382"/>
      <c r="JGX17" s="382"/>
      <c r="JGY17" s="382"/>
      <c r="JGZ17" s="382"/>
      <c r="JHA17" s="382"/>
      <c r="JHB17" s="382"/>
      <c r="JHC17" s="382"/>
      <c r="JHD17" s="382"/>
      <c r="JHE17" s="382"/>
      <c r="JHF17" s="382"/>
      <c r="JHG17" s="382"/>
      <c r="JHH17" s="382"/>
      <c r="JHI17" s="382"/>
      <c r="JHJ17" s="382"/>
      <c r="JHK17" s="382"/>
      <c r="JHL17" s="382"/>
      <c r="JHM17" s="382"/>
      <c r="JHN17" s="382"/>
      <c r="JHO17" s="382"/>
      <c r="JHP17" s="382"/>
      <c r="JHQ17" s="382"/>
      <c r="JHR17" s="382"/>
      <c r="JHS17" s="382"/>
      <c r="JHT17" s="382"/>
      <c r="JHU17" s="382"/>
      <c r="JHV17" s="382"/>
      <c r="JHW17" s="382"/>
      <c r="JHX17" s="382"/>
      <c r="JHY17" s="382"/>
      <c r="JHZ17" s="382"/>
      <c r="JIA17" s="382"/>
      <c r="JIB17" s="382"/>
      <c r="JIC17" s="382"/>
      <c r="JID17" s="382"/>
      <c r="JIE17" s="382"/>
      <c r="JIF17" s="382"/>
      <c r="JIG17" s="382"/>
      <c r="JIH17" s="382"/>
      <c r="JII17" s="382"/>
      <c r="JIJ17" s="382"/>
      <c r="JIK17" s="382"/>
      <c r="JIL17" s="382"/>
      <c r="JIM17" s="382"/>
      <c r="JIN17" s="382"/>
      <c r="JIO17" s="382"/>
      <c r="JIP17" s="382"/>
      <c r="JIQ17" s="382"/>
      <c r="JIR17" s="382"/>
      <c r="JIS17" s="382"/>
      <c r="JIT17" s="382"/>
      <c r="JIU17" s="382"/>
      <c r="JIV17" s="382"/>
      <c r="JIW17" s="382"/>
      <c r="JIX17" s="382"/>
      <c r="JIY17" s="382"/>
      <c r="JIZ17" s="382"/>
      <c r="JJA17" s="382"/>
      <c r="JJB17" s="382"/>
      <c r="JJC17" s="382"/>
      <c r="JJD17" s="382"/>
      <c r="JJE17" s="382"/>
      <c r="JJF17" s="382"/>
      <c r="JJG17" s="382"/>
      <c r="JJH17" s="382"/>
      <c r="JJI17" s="382"/>
      <c r="JJJ17" s="382"/>
      <c r="JJK17" s="382"/>
      <c r="JJL17" s="382"/>
      <c r="JJM17" s="382"/>
      <c r="JJN17" s="382"/>
      <c r="JJO17" s="382"/>
      <c r="JJP17" s="382"/>
      <c r="JJQ17" s="382"/>
      <c r="JJR17" s="382"/>
      <c r="JJS17" s="382"/>
      <c r="JJT17" s="382"/>
      <c r="JJU17" s="382"/>
      <c r="JJV17" s="382"/>
      <c r="JJW17" s="382"/>
      <c r="JJX17" s="382"/>
      <c r="JJY17" s="382"/>
      <c r="JJZ17" s="382"/>
      <c r="JKA17" s="382"/>
      <c r="JKB17" s="382"/>
      <c r="JKC17" s="382"/>
      <c r="JKD17" s="382"/>
      <c r="JKE17" s="382"/>
      <c r="JKF17" s="382"/>
      <c r="JKG17" s="382"/>
      <c r="JKH17" s="382"/>
      <c r="JKI17" s="382"/>
      <c r="JKJ17" s="382"/>
      <c r="JKK17" s="382"/>
      <c r="JKL17" s="382"/>
      <c r="JKM17" s="382"/>
      <c r="JKN17" s="382"/>
      <c r="JKO17" s="382"/>
      <c r="JKP17" s="382"/>
      <c r="JKQ17" s="382"/>
      <c r="JKR17" s="382"/>
      <c r="JKS17" s="382"/>
      <c r="JKT17" s="382"/>
      <c r="JKU17" s="382"/>
      <c r="JKV17" s="382"/>
      <c r="JKW17" s="382"/>
      <c r="JKX17" s="382"/>
      <c r="JKY17" s="382"/>
      <c r="JKZ17" s="382"/>
      <c r="JLA17" s="382"/>
      <c r="JLB17" s="382"/>
      <c r="JLC17" s="382"/>
      <c r="JLD17" s="382"/>
      <c r="JLE17" s="382"/>
      <c r="JLF17" s="382"/>
      <c r="JLG17" s="382"/>
      <c r="JLH17" s="382"/>
      <c r="JLI17" s="382"/>
      <c r="JLJ17" s="382"/>
      <c r="JLK17" s="382"/>
      <c r="JLL17" s="382"/>
      <c r="JLM17" s="382"/>
      <c r="JLN17" s="382"/>
      <c r="JLO17" s="382"/>
      <c r="JLP17" s="382"/>
      <c r="JLQ17" s="382"/>
      <c r="JLR17" s="382"/>
      <c r="JLS17" s="382"/>
      <c r="JLT17" s="382"/>
      <c r="JLU17" s="382"/>
      <c r="JLV17" s="382"/>
      <c r="JLW17" s="382"/>
      <c r="JLX17" s="382"/>
      <c r="JLY17" s="382"/>
      <c r="JLZ17" s="382"/>
      <c r="JMA17" s="382"/>
      <c r="JMB17" s="382"/>
      <c r="JMC17" s="382"/>
      <c r="JMD17" s="382"/>
      <c r="JME17" s="382"/>
      <c r="JMF17" s="382"/>
      <c r="JMG17" s="382"/>
      <c r="JMH17" s="382"/>
      <c r="JMI17" s="382"/>
      <c r="JMJ17" s="382"/>
      <c r="JMK17" s="382"/>
      <c r="JML17" s="382"/>
      <c r="JMM17" s="382"/>
      <c r="JMN17" s="382"/>
      <c r="JMO17" s="382"/>
      <c r="JMP17" s="382"/>
      <c r="JMQ17" s="382"/>
      <c r="JMR17" s="382"/>
      <c r="JMS17" s="382"/>
      <c r="JMT17" s="382"/>
      <c r="JMU17" s="382"/>
      <c r="JMV17" s="382"/>
      <c r="JMW17" s="382"/>
      <c r="JMX17" s="382"/>
      <c r="JMY17" s="382"/>
      <c r="JMZ17" s="382"/>
      <c r="JNA17" s="382"/>
      <c r="JNB17" s="382"/>
      <c r="JNC17" s="382"/>
      <c r="JND17" s="382"/>
      <c r="JNE17" s="382"/>
      <c r="JNF17" s="382"/>
      <c r="JNG17" s="382"/>
      <c r="JNH17" s="382"/>
      <c r="JNI17" s="382"/>
      <c r="JNJ17" s="382"/>
      <c r="JNK17" s="382"/>
      <c r="JNL17" s="382"/>
      <c r="JNM17" s="382"/>
      <c r="JNN17" s="382"/>
      <c r="JNO17" s="382"/>
      <c r="JNP17" s="382"/>
      <c r="JNQ17" s="382"/>
      <c r="JNR17" s="382"/>
      <c r="JNS17" s="382"/>
      <c r="JNT17" s="382"/>
      <c r="JNU17" s="382"/>
      <c r="JNV17" s="382"/>
      <c r="JNW17" s="382"/>
      <c r="JNX17" s="382"/>
      <c r="JNY17" s="382"/>
      <c r="JNZ17" s="382"/>
      <c r="JOA17" s="382"/>
      <c r="JOB17" s="382"/>
      <c r="JOC17" s="382"/>
      <c r="JOD17" s="382"/>
      <c r="JOE17" s="382"/>
      <c r="JOF17" s="382"/>
      <c r="JOG17" s="382"/>
      <c r="JOH17" s="382"/>
      <c r="JOI17" s="382"/>
      <c r="JOJ17" s="382"/>
      <c r="JOK17" s="382"/>
      <c r="JOL17" s="382"/>
      <c r="JOM17" s="382"/>
      <c r="JON17" s="382"/>
      <c r="JOO17" s="382"/>
      <c r="JOP17" s="382"/>
      <c r="JOQ17" s="382"/>
      <c r="JOR17" s="382"/>
      <c r="JOS17" s="382"/>
      <c r="JOT17" s="382"/>
      <c r="JOU17" s="382"/>
      <c r="JOV17" s="382"/>
      <c r="JOW17" s="382"/>
      <c r="JOX17" s="382"/>
      <c r="JOY17" s="382"/>
      <c r="JOZ17" s="382"/>
      <c r="JPA17" s="382"/>
      <c r="JPB17" s="382"/>
      <c r="JPC17" s="382"/>
      <c r="JPD17" s="382"/>
      <c r="JPE17" s="382"/>
      <c r="JPF17" s="382"/>
      <c r="JPG17" s="382"/>
      <c r="JPH17" s="382"/>
      <c r="JPI17" s="382"/>
      <c r="JPJ17" s="382"/>
      <c r="JPK17" s="382"/>
      <c r="JPL17" s="382"/>
      <c r="JPM17" s="382"/>
      <c r="JPN17" s="382"/>
      <c r="JPO17" s="382"/>
      <c r="JPP17" s="382"/>
      <c r="JPQ17" s="382"/>
      <c r="JPR17" s="382"/>
      <c r="JPS17" s="382"/>
      <c r="JPT17" s="382"/>
      <c r="JPU17" s="382"/>
      <c r="JPV17" s="382"/>
      <c r="JPW17" s="382"/>
      <c r="JPX17" s="382"/>
      <c r="JPY17" s="382"/>
      <c r="JPZ17" s="382"/>
      <c r="JQA17" s="382"/>
      <c r="JQB17" s="382"/>
      <c r="JQC17" s="382"/>
      <c r="JQD17" s="382"/>
      <c r="JQE17" s="382"/>
      <c r="JQF17" s="382"/>
      <c r="JQG17" s="382"/>
      <c r="JQH17" s="382"/>
      <c r="JQI17" s="382"/>
      <c r="JQJ17" s="382"/>
      <c r="JQK17" s="382"/>
      <c r="JQL17" s="382"/>
      <c r="JQM17" s="382"/>
      <c r="JQN17" s="382"/>
      <c r="JQO17" s="382"/>
      <c r="JQP17" s="382"/>
      <c r="JQQ17" s="382"/>
      <c r="JQR17" s="382"/>
      <c r="JQS17" s="382"/>
      <c r="JQT17" s="382"/>
      <c r="JQU17" s="382"/>
      <c r="JQV17" s="382"/>
      <c r="JQW17" s="382"/>
      <c r="JQX17" s="382"/>
      <c r="JQY17" s="382"/>
      <c r="JQZ17" s="382"/>
      <c r="JRA17" s="382"/>
      <c r="JRB17" s="382"/>
      <c r="JRC17" s="382"/>
      <c r="JRD17" s="382"/>
      <c r="JRE17" s="382"/>
      <c r="JRF17" s="382"/>
      <c r="JRG17" s="382"/>
      <c r="JRH17" s="382"/>
      <c r="JRI17" s="382"/>
      <c r="JRJ17" s="382"/>
      <c r="JRK17" s="382"/>
      <c r="JRL17" s="382"/>
      <c r="JRM17" s="382"/>
      <c r="JRN17" s="382"/>
      <c r="JRO17" s="382"/>
      <c r="JRP17" s="382"/>
      <c r="JRQ17" s="382"/>
      <c r="JRR17" s="382"/>
      <c r="JRS17" s="382"/>
      <c r="JRT17" s="382"/>
      <c r="JRU17" s="382"/>
      <c r="JRV17" s="382"/>
      <c r="JRW17" s="382"/>
      <c r="JRX17" s="382"/>
      <c r="JRY17" s="382"/>
      <c r="JRZ17" s="382"/>
      <c r="JSA17" s="382"/>
      <c r="JSB17" s="382"/>
      <c r="JSC17" s="382"/>
      <c r="JSD17" s="382"/>
      <c r="JSE17" s="382"/>
      <c r="JSF17" s="382"/>
      <c r="JSG17" s="382"/>
      <c r="JSH17" s="382"/>
      <c r="JSI17" s="382"/>
      <c r="JSJ17" s="382"/>
      <c r="JSK17" s="382"/>
      <c r="JSL17" s="382"/>
      <c r="JSM17" s="382"/>
      <c r="JSN17" s="382"/>
      <c r="JSO17" s="382"/>
      <c r="JSP17" s="382"/>
      <c r="JSQ17" s="382"/>
      <c r="JSR17" s="382"/>
      <c r="JSS17" s="382"/>
      <c r="JST17" s="382"/>
      <c r="JSU17" s="382"/>
      <c r="JSV17" s="382"/>
      <c r="JSW17" s="382"/>
      <c r="JSX17" s="382"/>
      <c r="JSY17" s="382"/>
      <c r="JSZ17" s="382"/>
      <c r="JTA17" s="382"/>
      <c r="JTB17" s="382"/>
      <c r="JTC17" s="382"/>
      <c r="JTD17" s="382"/>
      <c r="JTE17" s="382"/>
      <c r="JTF17" s="382"/>
      <c r="JTG17" s="382"/>
      <c r="JTH17" s="382"/>
      <c r="JTI17" s="382"/>
      <c r="JTJ17" s="382"/>
      <c r="JTK17" s="382"/>
      <c r="JTL17" s="382"/>
      <c r="JTM17" s="382"/>
      <c r="JTN17" s="382"/>
      <c r="JTO17" s="382"/>
      <c r="JTP17" s="382"/>
      <c r="JTQ17" s="382"/>
      <c r="JTR17" s="382"/>
      <c r="JTS17" s="382"/>
      <c r="JTT17" s="382"/>
      <c r="JTU17" s="382"/>
      <c r="JTV17" s="382"/>
      <c r="JTW17" s="382"/>
      <c r="JTX17" s="382"/>
      <c r="JTY17" s="382"/>
      <c r="JTZ17" s="382"/>
      <c r="JUA17" s="382"/>
      <c r="JUB17" s="382"/>
      <c r="JUC17" s="382"/>
      <c r="JUD17" s="382"/>
      <c r="JUE17" s="382"/>
      <c r="JUF17" s="382"/>
      <c r="JUG17" s="382"/>
      <c r="JUH17" s="382"/>
      <c r="JUI17" s="382"/>
      <c r="JUJ17" s="382"/>
      <c r="JUK17" s="382"/>
      <c r="JUL17" s="382"/>
      <c r="JUM17" s="382"/>
      <c r="JUN17" s="382"/>
      <c r="JUO17" s="382"/>
      <c r="JUP17" s="382"/>
      <c r="JUQ17" s="382"/>
      <c r="JUR17" s="382"/>
      <c r="JUS17" s="382"/>
      <c r="JUT17" s="382"/>
      <c r="JUU17" s="382"/>
      <c r="JUV17" s="382"/>
      <c r="JUW17" s="382"/>
      <c r="JUX17" s="382"/>
      <c r="JUY17" s="382"/>
      <c r="JUZ17" s="382"/>
      <c r="JVA17" s="382"/>
      <c r="JVB17" s="382"/>
      <c r="JVC17" s="382"/>
      <c r="JVD17" s="382"/>
      <c r="JVE17" s="382"/>
      <c r="JVF17" s="382"/>
      <c r="JVG17" s="382"/>
      <c r="JVH17" s="382"/>
      <c r="JVI17" s="382"/>
      <c r="JVJ17" s="382"/>
      <c r="JVK17" s="382"/>
      <c r="JVL17" s="382"/>
      <c r="JVM17" s="382"/>
      <c r="JVN17" s="382"/>
      <c r="JVO17" s="382"/>
      <c r="JVP17" s="382"/>
      <c r="JVQ17" s="382"/>
      <c r="JVR17" s="382"/>
      <c r="JVS17" s="382"/>
      <c r="JVT17" s="382"/>
      <c r="JVU17" s="382"/>
      <c r="JVV17" s="382"/>
      <c r="JVW17" s="382"/>
      <c r="JVX17" s="382"/>
      <c r="JVY17" s="382"/>
      <c r="JVZ17" s="382"/>
      <c r="JWA17" s="382"/>
      <c r="JWB17" s="382"/>
      <c r="JWC17" s="382"/>
      <c r="JWD17" s="382"/>
      <c r="JWE17" s="382"/>
      <c r="JWF17" s="382"/>
      <c r="JWG17" s="382"/>
      <c r="JWH17" s="382"/>
      <c r="JWI17" s="382"/>
      <c r="JWJ17" s="382"/>
      <c r="JWK17" s="382"/>
      <c r="JWL17" s="382"/>
      <c r="JWM17" s="382"/>
      <c r="JWN17" s="382"/>
      <c r="JWO17" s="382"/>
      <c r="JWP17" s="382"/>
      <c r="JWQ17" s="382"/>
      <c r="JWR17" s="382"/>
      <c r="JWS17" s="382"/>
      <c r="JWT17" s="382"/>
      <c r="JWU17" s="382"/>
      <c r="JWV17" s="382"/>
      <c r="JWW17" s="382"/>
      <c r="JWX17" s="382"/>
      <c r="JWY17" s="382"/>
      <c r="JWZ17" s="382"/>
      <c r="JXA17" s="382"/>
      <c r="JXB17" s="382"/>
      <c r="JXC17" s="382"/>
      <c r="JXD17" s="382"/>
      <c r="JXE17" s="382"/>
      <c r="JXF17" s="382"/>
      <c r="JXG17" s="382"/>
      <c r="JXH17" s="382"/>
      <c r="JXI17" s="382"/>
      <c r="JXJ17" s="382"/>
      <c r="JXK17" s="382"/>
      <c r="JXL17" s="382"/>
      <c r="JXM17" s="382"/>
      <c r="JXN17" s="382"/>
      <c r="JXO17" s="382"/>
      <c r="JXP17" s="382"/>
      <c r="JXQ17" s="382"/>
      <c r="JXR17" s="382"/>
      <c r="JXS17" s="382"/>
      <c r="JXT17" s="382"/>
      <c r="JXU17" s="382"/>
      <c r="JXV17" s="382"/>
      <c r="JXW17" s="382"/>
      <c r="JXX17" s="382"/>
      <c r="JXY17" s="382"/>
      <c r="JXZ17" s="382"/>
      <c r="JYA17" s="382"/>
      <c r="JYB17" s="382"/>
      <c r="JYC17" s="382"/>
      <c r="JYD17" s="382"/>
      <c r="JYE17" s="382"/>
      <c r="JYF17" s="382"/>
      <c r="JYG17" s="382"/>
      <c r="JYH17" s="382"/>
      <c r="JYI17" s="382"/>
      <c r="JYJ17" s="382"/>
      <c r="JYK17" s="382"/>
      <c r="JYL17" s="382"/>
      <c r="JYM17" s="382"/>
      <c r="JYN17" s="382"/>
      <c r="JYO17" s="382"/>
      <c r="JYP17" s="382"/>
      <c r="JYQ17" s="382"/>
      <c r="JYR17" s="382"/>
      <c r="JYS17" s="382"/>
      <c r="JYT17" s="382"/>
      <c r="JYU17" s="382"/>
      <c r="JYV17" s="382"/>
      <c r="JYW17" s="382"/>
      <c r="JYX17" s="382"/>
      <c r="JYY17" s="382"/>
      <c r="JYZ17" s="382"/>
      <c r="JZA17" s="382"/>
      <c r="JZB17" s="382"/>
      <c r="JZC17" s="382"/>
      <c r="JZD17" s="382"/>
      <c r="JZE17" s="382"/>
      <c r="JZF17" s="382"/>
      <c r="JZG17" s="382"/>
      <c r="JZH17" s="382"/>
      <c r="JZI17" s="382"/>
      <c r="JZJ17" s="382"/>
      <c r="JZK17" s="382"/>
      <c r="JZL17" s="382"/>
      <c r="JZM17" s="382"/>
      <c r="JZN17" s="382"/>
      <c r="JZO17" s="382"/>
      <c r="JZP17" s="382"/>
      <c r="JZQ17" s="382"/>
      <c r="JZR17" s="382"/>
      <c r="JZS17" s="382"/>
      <c r="JZT17" s="382"/>
      <c r="JZU17" s="382"/>
      <c r="JZV17" s="382"/>
      <c r="JZW17" s="382"/>
      <c r="JZX17" s="382"/>
      <c r="JZY17" s="382"/>
      <c r="JZZ17" s="382"/>
      <c r="KAA17" s="382"/>
      <c r="KAB17" s="382"/>
      <c r="KAC17" s="382"/>
      <c r="KAD17" s="382"/>
      <c r="KAE17" s="382"/>
      <c r="KAF17" s="382"/>
      <c r="KAG17" s="382"/>
      <c r="KAH17" s="382"/>
      <c r="KAI17" s="382"/>
      <c r="KAJ17" s="382"/>
      <c r="KAK17" s="382"/>
      <c r="KAL17" s="382"/>
      <c r="KAM17" s="382"/>
      <c r="KAN17" s="382"/>
      <c r="KAO17" s="382"/>
      <c r="KAP17" s="382"/>
      <c r="KAQ17" s="382"/>
      <c r="KAR17" s="382"/>
      <c r="KAS17" s="382"/>
      <c r="KAT17" s="382"/>
      <c r="KAU17" s="382"/>
      <c r="KAV17" s="382"/>
      <c r="KAW17" s="382"/>
      <c r="KAX17" s="382"/>
      <c r="KAY17" s="382"/>
      <c r="KAZ17" s="382"/>
      <c r="KBA17" s="382"/>
      <c r="KBB17" s="382"/>
      <c r="KBC17" s="382"/>
      <c r="KBD17" s="382"/>
      <c r="KBE17" s="382"/>
      <c r="KBF17" s="382"/>
      <c r="KBG17" s="382"/>
      <c r="KBH17" s="382"/>
      <c r="KBI17" s="382"/>
      <c r="KBJ17" s="382"/>
      <c r="KBK17" s="382"/>
      <c r="KBL17" s="382"/>
      <c r="KBM17" s="382"/>
      <c r="KBN17" s="382"/>
      <c r="KBO17" s="382"/>
      <c r="KBP17" s="382"/>
      <c r="KBQ17" s="382"/>
      <c r="KBR17" s="382"/>
      <c r="KBS17" s="382"/>
      <c r="KBT17" s="382"/>
      <c r="KBU17" s="382"/>
      <c r="KBV17" s="382"/>
      <c r="KBW17" s="382"/>
      <c r="KBX17" s="382"/>
      <c r="KBY17" s="382"/>
      <c r="KBZ17" s="382"/>
      <c r="KCA17" s="382"/>
      <c r="KCB17" s="382"/>
      <c r="KCC17" s="382"/>
      <c r="KCD17" s="382"/>
      <c r="KCE17" s="382"/>
      <c r="KCF17" s="382"/>
      <c r="KCG17" s="382"/>
      <c r="KCH17" s="382"/>
      <c r="KCI17" s="382"/>
      <c r="KCJ17" s="382"/>
      <c r="KCK17" s="382"/>
      <c r="KCL17" s="382"/>
      <c r="KCM17" s="382"/>
      <c r="KCN17" s="382"/>
      <c r="KCO17" s="382"/>
      <c r="KCP17" s="382"/>
      <c r="KCQ17" s="382"/>
      <c r="KCR17" s="382"/>
      <c r="KCS17" s="382"/>
      <c r="KCT17" s="382"/>
      <c r="KCU17" s="382"/>
      <c r="KCV17" s="382"/>
      <c r="KCW17" s="382"/>
      <c r="KCX17" s="382"/>
      <c r="KCY17" s="382"/>
      <c r="KCZ17" s="382"/>
      <c r="KDA17" s="382"/>
      <c r="KDB17" s="382"/>
      <c r="KDC17" s="382"/>
      <c r="KDD17" s="382"/>
      <c r="KDE17" s="382"/>
      <c r="KDF17" s="382"/>
      <c r="KDG17" s="382"/>
      <c r="KDH17" s="382"/>
      <c r="KDI17" s="382"/>
      <c r="KDJ17" s="382"/>
      <c r="KDK17" s="382"/>
      <c r="KDL17" s="382"/>
      <c r="KDM17" s="382"/>
      <c r="KDN17" s="382"/>
      <c r="KDO17" s="382"/>
      <c r="KDP17" s="382"/>
      <c r="KDQ17" s="382"/>
      <c r="KDR17" s="382"/>
      <c r="KDS17" s="382"/>
      <c r="KDT17" s="382"/>
      <c r="KDU17" s="382"/>
      <c r="KDV17" s="382"/>
      <c r="KDW17" s="382"/>
      <c r="KDX17" s="382"/>
      <c r="KDY17" s="382"/>
      <c r="KDZ17" s="382"/>
      <c r="KEA17" s="382"/>
      <c r="KEB17" s="382"/>
      <c r="KEC17" s="382"/>
      <c r="KED17" s="382"/>
      <c r="KEE17" s="382"/>
      <c r="KEF17" s="382"/>
      <c r="KEG17" s="382"/>
      <c r="KEH17" s="382"/>
      <c r="KEI17" s="382"/>
      <c r="KEJ17" s="382"/>
      <c r="KEK17" s="382"/>
      <c r="KEL17" s="382"/>
      <c r="KEM17" s="382"/>
      <c r="KEN17" s="382"/>
      <c r="KEO17" s="382"/>
      <c r="KEP17" s="382"/>
      <c r="KEQ17" s="382"/>
      <c r="KER17" s="382"/>
      <c r="KES17" s="382"/>
      <c r="KET17" s="382"/>
      <c r="KEU17" s="382"/>
      <c r="KEV17" s="382"/>
      <c r="KEW17" s="382"/>
      <c r="KEX17" s="382"/>
      <c r="KEY17" s="382"/>
      <c r="KEZ17" s="382"/>
      <c r="KFA17" s="382"/>
      <c r="KFB17" s="382"/>
      <c r="KFC17" s="382"/>
      <c r="KFD17" s="382"/>
      <c r="KFE17" s="382"/>
      <c r="KFF17" s="382"/>
      <c r="KFG17" s="382"/>
      <c r="KFH17" s="382"/>
      <c r="KFI17" s="382"/>
      <c r="KFJ17" s="382"/>
      <c r="KFK17" s="382"/>
      <c r="KFL17" s="382"/>
      <c r="KFM17" s="382"/>
      <c r="KFN17" s="382"/>
      <c r="KFO17" s="382"/>
      <c r="KFP17" s="382"/>
      <c r="KFQ17" s="382"/>
      <c r="KFR17" s="382"/>
      <c r="KFS17" s="382"/>
      <c r="KFT17" s="382"/>
      <c r="KFU17" s="382"/>
      <c r="KFV17" s="382"/>
      <c r="KFW17" s="382"/>
      <c r="KFX17" s="382"/>
      <c r="KFY17" s="382"/>
      <c r="KFZ17" s="382"/>
      <c r="KGA17" s="382"/>
      <c r="KGB17" s="382"/>
      <c r="KGC17" s="382"/>
      <c r="KGD17" s="382"/>
      <c r="KGE17" s="382"/>
      <c r="KGF17" s="382"/>
      <c r="KGG17" s="382"/>
      <c r="KGH17" s="382"/>
      <c r="KGI17" s="382"/>
      <c r="KGJ17" s="382"/>
      <c r="KGK17" s="382"/>
      <c r="KGL17" s="382"/>
      <c r="KGM17" s="382"/>
      <c r="KGN17" s="382"/>
      <c r="KGO17" s="382"/>
      <c r="KGP17" s="382"/>
      <c r="KGQ17" s="382"/>
      <c r="KGR17" s="382"/>
      <c r="KGS17" s="382"/>
      <c r="KGT17" s="382"/>
      <c r="KGU17" s="382"/>
      <c r="KGV17" s="382"/>
      <c r="KGW17" s="382"/>
      <c r="KGX17" s="382"/>
      <c r="KGY17" s="382"/>
      <c r="KGZ17" s="382"/>
      <c r="KHA17" s="382"/>
      <c r="KHB17" s="382"/>
      <c r="KHC17" s="382"/>
      <c r="KHD17" s="382"/>
      <c r="KHE17" s="382"/>
      <c r="KHF17" s="382"/>
      <c r="KHG17" s="382"/>
      <c r="KHH17" s="382"/>
      <c r="KHI17" s="382"/>
      <c r="KHJ17" s="382"/>
      <c r="KHK17" s="382"/>
      <c r="KHL17" s="382"/>
      <c r="KHM17" s="382"/>
      <c r="KHN17" s="382"/>
      <c r="KHO17" s="382"/>
      <c r="KHP17" s="382"/>
      <c r="KHQ17" s="382"/>
      <c r="KHR17" s="382"/>
      <c r="KHS17" s="382"/>
      <c r="KHT17" s="382"/>
      <c r="KHU17" s="382"/>
      <c r="KHV17" s="382"/>
      <c r="KHW17" s="382"/>
      <c r="KHX17" s="382"/>
      <c r="KHY17" s="382"/>
      <c r="KHZ17" s="382"/>
      <c r="KIA17" s="382"/>
      <c r="KIB17" s="382"/>
      <c r="KIC17" s="382"/>
      <c r="KID17" s="382"/>
      <c r="KIE17" s="382"/>
      <c r="KIF17" s="382"/>
      <c r="KIG17" s="382"/>
      <c r="KIH17" s="382"/>
      <c r="KII17" s="382"/>
      <c r="KIJ17" s="382"/>
      <c r="KIK17" s="382"/>
      <c r="KIL17" s="382"/>
      <c r="KIM17" s="382"/>
      <c r="KIN17" s="382"/>
      <c r="KIO17" s="382"/>
      <c r="KIP17" s="382"/>
      <c r="KIQ17" s="382"/>
      <c r="KIR17" s="382"/>
      <c r="KIS17" s="382"/>
      <c r="KIT17" s="382"/>
      <c r="KIU17" s="382"/>
      <c r="KIV17" s="382"/>
      <c r="KIW17" s="382"/>
      <c r="KIX17" s="382"/>
      <c r="KIY17" s="382"/>
      <c r="KIZ17" s="382"/>
      <c r="KJA17" s="382"/>
      <c r="KJB17" s="382"/>
      <c r="KJC17" s="382"/>
      <c r="KJD17" s="382"/>
      <c r="KJE17" s="382"/>
      <c r="KJF17" s="382"/>
      <c r="KJG17" s="382"/>
      <c r="KJH17" s="382"/>
      <c r="KJI17" s="382"/>
      <c r="KJJ17" s="382"/>
      <c r="KJK17" s="382"/>
      <c r="KJL17" s="382"/>
      <c r="KJM17" s="382"/>
      <c r="KJN17" s="382"/>
      <c r="KJO17" s="382"/>
      <c r="KJP17" s="382"/>
      <c r="KJQ17" s="382"/>
      <c r="KJR17" s="382"/>
      <c r="KJS17" s="382"/>
      <c r="KJT17" s="382"/>
      <c r="KJU17" s="382"/>
      <c r="KJV17" s="382"/>
      <c r="KJW17" s="382"/>
      <c r="KJX17" s="382"/>
      <c r="KJY17" s="382"/>
      <c r="KJZ17" s="382"/>
      <c r="KKA17" s="382"/>
      <c r="KKB17" s="382"/>
      <c r="KKC17" s="382"/>
      <c r="KKD17" s="382"/>
      <c r="KKE17" s="382"/>
      <c r="KKF17" s="382"/>
      <c r="KKG17" s="382"/>
      <c r="KKH17" s="382"/>
      <c r="KKI17" s="382"/>
      <c r="KKJ17" s="382"/>
      <c r="KKK17" s="382"/>
      <c r="KKL17" s="382"/>
      <c r="KKM17" s="382"/>
      <c r="KKN17" s="382"/>
      <c r="KKO17" s="382"/>
      <c r="KKP17" s="382"/>
      <c r="KKQ17" s="382"/>
      <c r="KKR17" s="382"/>
      <c r="KKS17" s="382"/>
      <c r="KKT17" s="382"/>
      <c r="KKU17" s="382"/>
      <c r="KKV17" s="382"/>
      <c r="KKW17" s="382"/>
      <c r="KKX17" s="382"/>
      <c r="KKY17" s="382"/>
      <c r="KKZ17" s="382"/>
      <c r="KLA17" s="382"/>
      <c r="KLB17" s="382"/>
      <c r="KLC17" s="382"/>
      <c r="KLD17" s="382"/>
      <c r="KLE17" s="382"/>
      <c r="KLF17" s="382"/>
      <c r="KLG17" s="382"/>
      <c r="KLH17" s="382"/>
      <c r="KLI17" s="382"/>
      <c r="KLJ17" s="382"/>
      <c r="KLK17" s="382"/>
      <c r="KLL17" s="382"/>
      <c r="KLM17" s="382"/>
      <c r="KLN17" s="382"/>
      <c r="KLO17" s="382"/>
      <c r="KLP17" s="382"/>
      <c r="KLQ17" s="382"/>
      <c r="KLR17" s="382"/>
      <c r="KLS17" s="382"/>
      <c r="KLT17" s="382"/>
      <c r="KLU17" s="382"/>
      <c r="KLV17" s="382"/>
      <c r="KLW17" s="382"/>
      <c r="KLX17" s="382"/>
      <c r="KLY17" s="382"/>
      <c r="KLZ17" s="382"/>
      <c r="KMA17" s="382"/>
      <c r="KMB17" s="382"/>
      <c r="KMC17" s="382"/>
      <c r="KMD17" s="382"/>
      <c r="KME17" s="382"/>
      <c r="KMF17" s="382"/>
      <c r="KMG17" s="382"/>
      <c r="KMH17" s="382"/>
      <c r="KMI17" s="382"/>
      <c r="KMJ17" s="382"/>
      <c r="KMK17" s="382"/>
      <c r="KML17" s="382"/>
      <c r="KMM17" s="382"/>
      <c r="KMN17" s="382"/>
      <c r="KMO17" s="382"/>
      <c r="KMP17" s="382"/>
      <c r="KMQ17" s="382"/>
      <c r="KMR17" s="382"/>
      <c r="KMS17" s="382"/>
      <c r="KMT17" s="382"/>
      <c r="KMU17" s="382"/>
      <c r="KMV17" s="382"/>
      <c r="KMW17" s="382"/>
      <c r="KMX17" s="382"/>
      <c r="KMY17" s="382"/>
      <c r="KMZ17" s="382"/>
      <c r="KNA17" s="382"/>
      <c r="KNB17" s="382"/>
      <c r="KNC17" s="382"/>
      <c r="KND17" s="382"/>
      <c r="KNE17" s="382"/>
      <c r="KNF17" s="382"/>
      <c r="KNG17" s="382"/>
      <c r="KNH17" s="382"/>
      <c r="KNI17" s="382"/>
      <c r="KNJ17" s="382"/>
      <c r="KNK17" s="382"/>
      <c r="KNL17" s="382"/>
      <c r="KNM17" s="382"/>
      <c r="KNN17" s="382"/>
      <c r="KNO17" s="382"/>
      <c r="KNP17" s="382"/>
      <c r="KNQ17" s="382"/>
      <c r="KNR17" s="382"/>
      <c r="KNS17" s="382"/>
      <c r="KNT17" s="382"/>
      <c r="KNU17" s="382"/>
      <c r="KNV17" s="382"/>
      <c r="KNW17" s="382"/>
      <c r="KNX17" s="382"/>
      <c r="KNY17" s="382"/>
      <c r="KNZ17" s="382"/>
      <c r="KOA17" s="382"/>
      <c r="KOB17" s="382"/>
      <c r="KOC17" s="382"/>
      <c r="KOD17" s="382"/>
      <c r="KOE17" s="382"/>
      <c r="KOF17" s="382"/>
      <c r="KOG17" s="382"/>
      <c r="KOH17" s="382"/>
      <c r="KOI17" s="382"/>
      <c r="KOJ17" s="382"/>
      <c r="KOK17" s="382"/>
      <c r="KOL17" s="382"/>
      <c r="KOM17" s="382"/>
      <c r="KON17" s="382"/>
      <c r="KOO17" s="382"/>
      <c r="KOP17" s="382"/>
      <c r="KOQ17" s="382"/>
      <c r="KOR17" s="382"/>
      <c r="KOS17" s="382"/>
      <c r="KOT17" s="382"/>
      <c r="KOU17" s="382"/>
      <c r="KOV17" s="382"/>
      <c r="KOW17" s="382"/>
      <c r="KOX17" s="382"/>
      <c r="KOY17" s="382"/>
      <c r="KOZ17" s="382"/>
      <c r="KPA17" s="382"/>
      <c r="KPB17" s="382"/>
      <c r="KPC17" s="382"/>
      <c r="KPD17" s="382"/>
      <c r="KPE17" s="382"/>
      <c r="KPF17" s="382"/>
      <c r="KPG17" s="382"/>
      <c r="KPH17" s="382"/>
      <c r="KPI17" s="382"/>
      <c r="KPJ17" s="382"/>
      <c r="KPK17" s="382"/>
      <c r="KPL17" s="382"/>
      <c r="KPM17" s="382"/>
      <c r="KPN17" s="382"/>
      <c r="KPO17" s="382"/>
      <c r="KPP17" s="382"/>
      <c r="KPQ17" s="382"/>
      <c r="KPR17" s="382"/>
      <c r="KPS17" s="382"/>
      <c r="KPT17" s="382"/>
      <c r="KPU17" s="382"/>
      <c r="KPV17" s="382"/>
      <c r="KPW17" s="382"/>
      <c r="KPX17" s="382"/>
      <c r="KPY17" s="382"/>
      <c r="KPZ17" s="382"/>
      <c r="KQA17" s="382"/>
      <c r="KQB17" s="382"/>
      <c r="KQC17" s="382"/>
      <c r="KQD17" s="382"/>
      <c r="KQE17" s="382"/>
      <c r="KQF17" s="382"/>
      <c r="KQG17" s="382"/>
      <c r="KQH17" s="382"/>
      <c r="KQI17" s="382"/>
      <c r="KQJ17" s="382"/>
      <c r="KQK17" s="382"/>
      <c r="KQL17" s="382"/>
      <c r="KQM17" s="382"/>
      <c r="KQN17" s="382"/>
      <c r="KQO17" s="382"/>
      <c r="KQP17" s="382"/>
      <c r="KQQ17" s="382"/>
      <c r="KQR17" s="382"/>
      <c r="KQS17" s="382"/>
      <c r="KQT17" s="382"/>
      <c r="KQU17" s="382"/>
      <c r="KQV17" s="382"/>
      <c r="KQW17" s="382"/>
      <c r="KQX17" s="382"/>
      <c r="KQY17" s="382"/>
      <c r="KQZ17" s="382"/>
      <c r="KRA17" s="382"/>
      <c r="KRB17" s="382"/>
      <c r="KRC17" s="382"/>
      <c r="KRD17" s="382"/>
      <c r="KRE17" s="382"/>
      <c r="KRF17" s="382"/>
      <c r="KRG17" s="382"/>
      <c r="KRH17" s="382"/>
      <c r="KRI17" s="382"/>
      <c r="KRJ17" s="382"/>
      <c r="KRK17" s="382"/>
      <c r="KRL17" s="382"/>
      <c r="KRM17" s="382"/>
      <c r="KRN17" s="382"/>
      <c r="KRO17" s="382"/>
      <c r="KRP17" s="382"/>
      <c r="KRQ17" s="382"/>
      <c r="KRR17" s="382"/>
      <c r="KRS17" s="382"/>
      <c r="KRT17" s="382"/>
      <c r="KRU17" s="382"/>
      <c r="KRV17" s="382"/>
      <c r="KRW17" s="382"/>
      <c r="KRX17" s="382"/>
      <c r="KRY17" s="382"/>
      <c r="KRZ17" s="382"/>
      <c r="KSA17" s="382"/>
      <c r="KSB17" s="382"/>
      <c r="KSC17" s="382"/>
      <c r="KSD17" s="382"/>
      <c r="KSE17" s="382"/>
      <c r="KSF17" s="382"/>
      <c r="KSG17" s="382"/>
      <c r="KSH17" s="382"/>
      <c r="KSI17" s="382"/>
      <c r="KSJ17" s="382"/>
      <c r="KSK17" s="382"/>
      <c r="KSL17" s="382"/>
      <c r="KSM17" s="382"/>
      <c r="KSN17" s="382"/>
      <c r="KSO17" s="382"/>
      <c r="KSP17" s="382"/>
      <c r="KSQ17" s="382"/>
      <c r="KSR17" s="382"/>
      <c r="KSS17" s="382"/>
      <c r="KST17" s="382"/>
      <c r="KSU17" s="382"/>
      <c r="KSV17" s="382"/>
      <c r="KSW17" s="382"/>
      <c r="KSX17" s="382"/>
      <c r="KSY17" s="382"/>
      <c r="KSZ17" s="382"/>
      <c r="KTA17" s="382"/>
      <c r="KTB17" s="382"/>
      <c r="KTC17" s="382"/>
      <c r="KTD17" s="382"/>
      <c r="KTE17" s="382"/>
      <c r="KTF17" s="382"/>
      <c r="KTG17" s="382"/>
      <c r="KTH17" s="382"/>
      <c r="KTI17" s="382"/>
      <c r="KTJ17" s="382"/>
      <c r="KTK17" s="382"/>
      <c r="KTL17" s="382"/>
      <c r="KTM17" s="382"/>
      <c r="KTN17" s="382"/>
      <c r="KTO17" s="382"/>
      <c r="KTP17" s="382"/>
      <c r="KTQ17" s="382"/>
      <c r="KTR17" s="382"/>
      <c r="KTS17" s="382"/>
      <c r="KTT17" s="382"/>
      <c r="KTU17" s="382"/>
      <c r="KTV17" s="382"/>
      <c r="KTW17" s="382"/>
      <c r="KTX17" s="382"/>
      <c r="KTY17" s="382"/>
      <c r="KTZ17" s="382"/>
      <c r="KUA17" s="382"/>
      <c r="KUB17" s="382"/>
      <c r="KUC17" s="382"/>
      <c r="KUD17" s="382"/>
      <c r="KUE17" s="382"/>
      <c r="KUF17" s="382"/>
      <c r="KUG17" s="382"/>
      <c r="KUH17" s="382"/>
      <c r="KUI17" s="382"/>
      <c r="KUJ17" s="382"/>
      <c r="KUK17" s="382"/>
      <c r="KUL17" s="382"/>
      <c r="KUM17" s="382"/>
      <c r="KUN17" s="382"/>
      <c r="KUO17" s="382"/>
      <c r="KUP17" s="382"/>
      <c r="KUQ17" s="382"/>
      <c r="KUR17" s="382"/>
      <c r="KUS17" s="382"/>
      <c r="KUT17" s="382"/>
      <c r="KUU17" s="382"/>
      <c r="KUV17" s="382"/>
      <c r="KUW17" s="382"/>
      <c r="KUX17" s="382"/>
      <c r="KUY17" s="382"/>
      <c r="KUZ17" s="382"/>
      <c r="KVA17" s="382"/>
      <c r="KVB17" s="382"/>
      <c r="KVC17" s="382"/>
      <c r="KVD17" s="382"/>
      <c r="KVE17" s="382"/>
      <c r="KVF17" s="382"/>
      <c r="KVG17" s="382"/>
      <c r="KVH17" s="382"/>
      <c r="KVI17" s="382"/>
      <c r="KVJ17" s="382"/>
      <c r="KVK17" s="382"/>
      <c r="KVL17" s="382"/>
      <c r="KVM17" s="382"/>
      <c r="KVN17" s="382"/>
      <c r="KVO17" s="382"/>
      <c r="KVP17" s="382"/>
      <c r="KVQ17" s="382"/>
      <c r="KVR17" s="382"/>
      <c r="KVS17" s="382"/>
      <c r="KVT17" s="382"/>
      <c r="KVU17" s="382"/>
      <c r="KVV17" s="382"/>
      <c r="KVW17" s="382"/>
      <c r="KVX17" s="382"/>
      <c r="KVY17" s="382"/>
      <c r="KVZ17" s="382"/>
      <c r="KWA17" s="382"/>
      <c r="KWB17" s="382"/>
      <c r="KWC17" s="382"/>
      <c r="KWD17" s="382"/>
      <c r="KWE17" s="382"/>
      <c r="KWF17" s="382"/>
      <c r="KWG17" s="382"/>
      <c r="KWH17" s="382"/>
      <c r="KWI17" s="382"/>
      <c r="KWJ17" s="382"/>
      <c r="KWK17" s="382"/>
      <c r="KWL17" s="382"/>
      <c r="KWM17" s="382"/>
      <c r="KWN17" s="382"/>
      <c r="KWO17" s="382"/>
      <c r="KWP17" s="382"/>
      <c r="KWQ17" s="382"/>
      <c r="KWR17" s="382"/>
      <c r="KWS17" s="382"/>
      <c r="KWT17" s="382"/>
      <c r="KWU17" s="382"/>
      <c r="KWV17" s="382"/>
      <c r="KWW17" s="382"/>
      <c r="KWX17" s="382"/>
      <c r="KWY17" s="382"/>
      <c r="KWZ17" s="382"/>
      <c r="KXA17" s="382"/>
      <c r="KXB17" s="382"/>
      <c r="KXC17" s="382"/>
      <c r="KXD17" s="382"/>
      <c r="KXE17" s="382"/>
      <c r="KXF17" s="382"/>
      <c r="KXG17" s="382"/>
      <c r="KXH17" s="382"/>
      <c r="KXI17" s="382"/>
      <c r="KXJ17" s="382"/>
      <c r="KXK17" s="382"/>
      <c r="KXL17" s="382"/>
      <c r="KXM17" s="382"/>
      <c r="KXN17" s="382"/>
      <c r="KXO17" s="382"/>
      <c r="KXP17" s="382"/>
      <c r="KXQ17" s="382"/>
      <c r="KXR17" s="382"/>
      <c r="KXS17" s="382"/>
      <c r="KXT17" s="382"/>
      <c r="KXU17" s="382"/>
      <c r="KXV17" s="382"/>
      <c r="KXW17" s="382"/>
      <c r="KXX17" s="382"/>
      <c r="KXY17" s="382"/>
      <c r="KXZ17" s="382"/>
      <c r="KYA17" s="382"/>
      <c r="KYB17" s="382"/>
      <c r="KYC17" s="382"/>
      <c r="KYD17" s="382"/>
      <c r="KYE17" s="382"/>
      <c r="KYF17" s="382"/>
      <c r="KYG17" s="382"/>
      <c r="KYH17" s="382"/>
      <c r="KYI17" s="382"/>
      <c r="KYJ17" s="382"/>
      <c r="KYK17" s="382"/>
      <c r="KYL17" s="382"/>
      <c r="KYM17" s="382"/>
      <c r="KYN17" s="382"/>
      <c r="KYO17" s="382"/>
      <c r="KYP17" s="382"/>
      <c r="KYQ17" s="382"/>
      <c r="KYR17" s="382"/>
      <c r="KYS17" s="382"/>
      <c r="KYT17" s="382"/>
      <c r="KYU17" s="382"/>
      <c r="KYV17" s="382"/>
      <c r="KYW17" s="382"/>
      <c r="KYX17" s="382"/>
      <c r="KYY17" s="382"/>
      <c r="KYZ17" s="382"/>
      <c r="KZA17" s="382"/>
      <c r="KZB17" s="382"/>
      <c r="KZC17" s="382"/>
      <c r="KZD17" s="382"/>
      <c r="KZE17" s="382"/>
      <c r="KZF17" s="382"/>
      <c r="KZG17" s="382"/>
      <c r="KZH17" s="382"/>
      <c r="KZI17" s="382"/>
      <c r="KZJ17" s="382"/>
      <c r="KZK17" s="382"/>
      <c r="KZL17" s="382"/>
      <c r="KZM17" s="382"/>
      <c r="KZN17" s="382"/>
      <c r="KZO17" s="382"/>
      <c r="KZP17" s="382"/>
      <c r="KZQ17" s="382"/>
      <c r="KZR17" s="382"/>
      <c r="KZS17" s="382"/>
      <c r="KZT17" s="382"/>
      <c r="KZU17" s="382"/>
      <c r="KZV17" s="382"/>
      <c r="KZW17" s="382"/>
      <c r="KZX17" s="382"/>
      <c r="KZY17" s="382"/>
      <c r="KZZ17" s="382"/>
      <c r="LAA17" s="382"/>
      <c r="LAB17" s="382"/>
      <c r="LAC17" s="382"/>
      <c r="LAD17" s="382"/>
      <c r="LAE17" s="382"/>
      <c r="LAF17" s="382"/>
      <c r="LAG17" s="382"/>
      <c r="LAH17" s="382"/>
      <c r="LAI17" s="382"/>
      <c r="LAJ17" s="382"/>
      <c r="LAK17" s="382"/>
      <c r="LAL17" s="382"/>
      <c r="LAM17" s="382"/>
      <c r="LAN17" s="382"/>
      <c r="LAO17" s="382"/>
      <c r="LAP17" s="382"/>
      <c r="LAQ17" s="382"/>
      <c r="LAR17" s="382"/>
      <c r="LAS17" s="382"/>
      <c r="LAT17" s="382"/>
      <c r="LAU17" s="382"/>
      <c r="LAV17" s="382"/>
      <c r="LAW17" s="382"/>
      <c r="LAX17" s="382"/>
      <c r="LAY17" s="382"/>
      <c r="LAZ17" s="382"/>
      <c r="LBA17" s="382"/>
      <c r="LBB17" s="382"/>
      <c r="LBC17" s="382"/>
      <c r="LBD17" s="382"/>
      <c r="LBE17" s="382"/>
      <c r="LBF17" s="382"/>
      <c r="LBG17" s="382"/>
      <c r="LBH17" s="382"/>
      <c r="LBI17" s="382"/>
      <c r="LBJ17" s="382"/>
      <c r="LBK17" s="382"/>
      <c r="LBL17" s="382"/>
      <c r="LBM17" s="382"/>
      <c r="LBN17" s="382"/>
      <c r="LBO17" s="382"/>
      <c r="LBP17" s="382"/>
      <c r="LBQ17" s="382"/>
      <c r="LBR17" s="382"/>
      <c r="LBS17" s="382"/>
      <c r="LBT17" s="382"/>
      <c r="LBU17" s="382"/>
      <c r="LBV17" s="382"/>
      <c r="LBW17" s="382"/>
      <c r="LBX17" s="382"/>
      <c r="LBY17" s="382"/>
      <c r="LBZ17" s="382"/>
      <c r="LCA17" s="382"/>
      <c r="LCB17" s="382"/>
      <c r="LCC17" s="382"/>
      <c r="LCD17" s="382"/>
      <c r="LCE17" s="382"/>
      <c r="LCF17" s="382"/>
      <c r="LCG17" s="382"/>
      <c r="LCH17" s="382"/>
      <c r="LCI17" s="382"/>
      <c r="LCJ17" s="382"/>
      <c r="LCK17" s="382"/>
      <c r="LCL17" s="382"/>
      <c r="LCM17" s="382"/>
      <c r="LCN17" s="382"/>
      <c r="LCO17" s="382"/>
      <c r="LCP17" s="382"/>
      <c r="LCQ17" s="382"/>
      <c r="LCR17" s="382"/>
      <c r="LCS17" s="382"/>
      <c r="LCT17" s="382"/>
      <c r="LCU17" s="382"/>
      <c r="LCV17" s="382"/>
      <c r="LCW17" s="382"/>
      <c r="LCX17" s="382"/>
      <c r="LCY17" s="382"/>
      <c r="LCZ17" s="382"/>
      <c r="LDA17" s="382"/>
      <c r="LDB17" s="382"/>
      <c r="LDC17" s="382"/>
      <c r="LDD17" s="382"/>
      <c r="LDE17" s="382"/>
      <c r="LDF17" s="382"/>
      <c r="LDG17" s="382"/>
      <c r="LDH17" s="382"/>
      <c r="LDI17" s="382"/>
      <c r="LDJ17" s="382"/>
      <c r="LDK17" s="382"/>
      <c r="LDL17" s="382"/>
      <c r="LDM17" s="382"/>
      <c r="LDN17" s="382"/>
      <c r="LDO17" s="382"/>
      <c r="LDP17" s="382"/>
      <c r="LDQ17" s="382"/>
      <c r="LDR17" s="382"/>
      <c r="LDS17" s="382"/>
      <c r="LDT17" s="382"/>
      <c r="LDU17" s="382"/>
      <c r="LDV17" s="382"/>
      <c r="LDW17" s="382"/>
      <c r="LDX17" s="382"/>
      <c r="LDY17" s="382"/>
      <c r="LDZ17" s="382"/>
      <c r="LEA17" s="382"/>
      <c r="LEB17" s="382"/>
      <c r="LEC17" s="382"/>
      <c r="LED17" s="382"/>
      <c r="LEE17" s="382"/>
      <c r="LEF17" s="382"/>
      <c r="LEG17" s="382"/>
      <c r="LEH17" s="382"/>
      <c r="LEI17" s="382"/>
      <c r="LEJ17" s="382"/>
      <c r="LEK17" s="382"/>
      <c r="LEL17" s="382"/>
      <c r="LEM17" s="382"/>
      <c r="LEN17" s="382"/>
      <c r="LEO17" s="382"/>
      <c r="LEP17" s="382"/>
      <c r="LEQ17" s="382"/>
      <c r="LER17" s="382"/>
      <c r="LES17" s="382"/>
      <c r="LET17" s="382"/>
      <c r="LEU17" s="382"/>
      <c r="LEV17" s="382"/>
      <c r="LEW17" s="382"/>
      <c r="LEX17" s="382"/>
      <c r="LEY17" s="382"/>
      <c r="LEZ17" s="382"/>
      <c r="LFA17" s="382"/>
      <c r="LFB17" s="382"/>
      <c r="LFC17" s="382"/>
      <c r="LFD17" s="382"/>
      <c r="LFE17" s="382"/>
      <c r="LFF17" s="382"/>
      <c r="LFG17" s="382"/>
      <c r="LFH17" s="382"/>
      <c r="LFI17" s="382"/>
      <c r="LFJ17" s="382"/>
      <c r="LFK17" s="382"/>
      <c r="LFL17" s="382"/>
      <c r="LFM17" s="382"/>
      <c r="LFN17" s="382"/>
      <c r="LFO17" s="382"/>
      <c r="LFP17" s="382"/>
      <c r="LFQ17" s="382"/>
      <c r="LFR17" s="382"/>
      <c r="LFS17" s="382"/>
      <c r="LFT17" s="382"/>
      <c r="LFU17" s="382"/>
      <c r="LFV17" s="382"/>
      <c r="LFW17" s="382"/>
      <c r="LFX17" s="382"/>
      <c r="LFY17" s="382"/>
      <c r="LFZ17" s="382"/>
      <c r="LGA17" s="382"/>
      <c r="LGB17" s="382"/>
      <c r="LGC17" s="382"/>
      <c r="LGD17" s="382"/>
      <c r="LGE17" s="382"/>
      <c r="LGF17" s="382"/>
      <c r="LGG17" s="382"/>
      <c r="LGH17" s="382"/>
      <c r="LGI17" s="382"/>
      <c r="LGJ17" s="382"/>
      <c r="LGK17" s="382"/>
      <c r="LGL17" s="382"/>
      <c r="LGM17" s="382"/>
      <c r="LGN17" s="382"/>
      <c r="LGO17" s="382"/>
      <c r="LGP17" s="382"/>
      <c r="LGQ17" s="382"/>
      <c r="LGR17" s="382"/>
      <c r="LGS17" s="382"/>
      <c r="LGT17" s="382"/>
      <c r="LGU17" s="382"/>
      <c r="LGV17" s="382"/>
      <c r="LGW17" s="382"/>
      <c r="LGX17" s="382"/>
      <c r="LGY17" s="382"/>
      <c r="LGZ17" s="382"/>
      <c r="LHA17" s="382"/>
      <c r="LHB17" s="382"/>
      <c r="LHC17" s="382"/>
      <c r="LHD17" s="382"/>
      <c r="LHE17" s="382"/>
      <c r="LHF17" s="382"/>
      <c r="LHG17" s="382"/>
      <c r="LHH17" s="382"/>
      <c r="LHI17" s="382"/>
      <c r="LHJ17" s="382"/>
      <c r="LHK17" s="382"/>
      <c r="LHL17" s="382"/>
      <c r="LHM17" s="382"/>
      <c r="LHN17" s="382"/>
      <c r="LHO17" s="382"/>
      <c r="LHP17" s="382"/>
      <c r="LHQ17" s="382"/>
      <c r="LHR17" s="382"/>
      <c r="LHS17" s="382"/>
      <c r="LHT17" s="382"/>
      <c r="LHU17" s="382"/>
      <c r="LHV17" s="382"/>
      <c r="LHW17" s="382"/>
      <c r="LHX17" s="382"/>
      <c r="LHY17" s="382"/>
      <c r="LHZ17" s="382"/>
      <c r="LIA17" s="382"/>
      <c r="LIB17" s="382"/>
      <c r="LIC17" s="382"/>
      <c r="LID17" s="382"/>
      <c r="LIE17" s="382"/>
      <c r="LIF17" s="382"/>
      <c r="LIG17" s="382"/>
      <c r="LIH17" s="382"/>
      <c r="LII17" s="382"/>
      <c r="LIJ17" s="382"/>
      <c r="LIK17" s="382"/>
      <c r="LIL17" s="382"/>
      <c r="LIM17" s="382"/>
      <c r="LIN17" s="382"/>
      <c r="LIO17" s="382"/>
      <c r="LIP17" s="382"/>
      <c r="LIQ17" s="382"/>
      <c r="LIR17" s="382"/>
      <c r="LIS17" s="382"/>
      <c r="LIT17" s="382"/>
      <c r="LIU17" s="382"/>
      <c r="LIV17" s="382"/>
      <c r="LIW17" s="382"/>
      <c r="LIX17" s="382"/>
      <c r="LIY17" s="382"/>
      <c r="LIZ17" s="382"/>
      <c r="LJA17" s="382"/>
      <c r="LJB17" s="382"/>
      <c r="LJC17" s="382"/>
      <c r="LJD17" s="382"/>
      <c r="LJE17" s="382"/>
      <c r="LJF17" s="382"/>
      <c r="LJG17" s="382"/>
      <c r="LJH17" s="382"/>
      <c r="LJI17" s="382"/>
      <c r="LJJ17" s="382"/>
      <c r="LJK17" s="382"/>
      <c r="LJL17" s="382"/>
      <c r="LJM17" s="382"/>
      <c r="LJN17" s="382"/>
      <c r="LJO17" s="382"/>
      <c r="LJP17" s="382"/>
      <c r="LJQ17" s="382"/>
      <c r="LJR17" s="382"/>
      <c r="LJS17" s="382"/>
      <c r="LJT17" s="382"/>
      <c r="LJU17" s="382"/>
      <c r="LJV17" s="382"/>
      <c r="LJW17" s="382"/>
      <c r="LJX17" s="382"/>
      <c r="LJY17" s="382"/>
      <c r="LJZ17" s="382"/>
      <c r="LKA17" s="382"/>
      <c r="LKB17" s="382"/>
      <c r="LKC17" s="382"/>
      <c r="LKD17" s="382"/>
      <c r="LKE17" s="382"/>
      <c r="LKF17" s="382"/>
      <c r="LKG17" s="382"/>
      <c r="LKH17" s="382"/>
      <c r="LKI17" s="382"/>
      <c r="LKJ17" s="382"/>
      <c r="LKK17" s="382"/>
      <c r="LKL17" s="382"/>
      <c r="LKM17" s="382"/>
      <c r="LKN17" s="382"/>
      <c r="LKO17" s="382"/>
      <c r="LKP17" s="382"/>
      <c r="LKQ17" s="382"/>
      <c r="LKR17" s="382"/>
      <c r="LKS17" s="382"/>
      <c r="LKT17" s="382"/>
      <c r="LKU17" s="382"/>
      <c r="LKV17" s="382"/>
      <c r="LKW17" s="382"/>
      <c r="LKX17" s="382"/>
      <c r="LKY17" s="382"/>
      <c r="LKZ17" s="382"/>
      <c r="LLA17" s="382"/>
      <c r="LLB17" s="382"/>
      <c r="LLC17" s="382"/>
      <c r="LLD17" s="382"/>
      <c r="LLE17" s="382"/>
      <c r="LLF17" s="382"/>
      <c r="LLG17" s="382"/>
      <c r="LLH17" s="382"/>
      <c r="LLI17" s="382"/>
      <c r="LLJ17" s="382"/>
      <c r="LLK17" s="382"/>
      <c r="LLL17" s="382"/>
      <c r="LLM17" s="382"/>
      <c r="LLN17" s="382"/>
      <c r="LLO17" s="382"/>
      <c r="LLP17" s="382"/>
      <c r="LLQ17" s="382"/>
      <c r="LLR17" s="382"/>
      <c r="LLS17" s="382"/>
      <c r="LLT17" s="382"/>
      <c r="LLU17" s="382"/>
      <c r="LLV17" s="382"/>
      <c r="LLW17" s="382"/>
      <c r="LLX17" s="382"/>
      <c r="LLY17" s="382"/>
      <c r="LLZ17" s="382"/>
      <c r="LMA17" s="382"/>
      <c r="LMB17" s="382"/>
      <c r="LMC17" s="382"/>
      <c r="LMD17" s="382"/>
      <c r="LME17" s="382"/>
      <c r="LMF17" s="382"/>
      <c r="LMG17" s="382"/>
      <c r="LMH17" s="382"/>
      <c r="LMI17" s="382"/>
      <c r="LMJ17" s="382"/>
      <c r="LMK17" s="382"/>
      <c r="LML17" s="382"/>
      <c r="LMM17" s="382"/>
      <c r="LMN17" s="382"/>
      <c r="LMO17" s="382"/>
      <c r="LMP17" s="382"/>
      <c r="LMQ17" s="382"/>
      <c r="LMR17" s="382"/>
      <c r="LMS17" s="382"/>
      <c r="LMT17" s="382"/>
      <c r="LMU17" s="382"/>
      <c r="LMV17" s="382"/>
      <c r="LMW17" s="382"/>
      <c r="LMX17" s="382"/>
      <c r="LMY17" s="382"/>
      <c r="LMZ17" s="382"/>
      <c r="LNA17" s="382"/>
      <c r="LNB17" s="382"/>
      <c r="LNC17" s="382"/>
      <c r="LND17" s="382"/>
      <c r="LNE17" s="382"/>
      <c r="LNF17" s="382"/>
      <c r="LNG17" s="382"/>
      <c r="LNH17" s="382"/>
      <c r="LNI17" s="382"/>
      <c r="LNJ17" s="382"/>
      <c r="LNK17" s="382"/>
      <c r="LNL17" s="382"/>
      <c r="LNM17" s="382"/>
      <c r="LNN17" s="382"/>
      <c r="LNO17" s="382"/>
      <c r="LNP17" s="382"/>
      <c r="LNQ17" s="382"/>
      <c r="LNR17" s="382"/>
      <c r="LNS17" s="382"/>
      <c r="LNT17" s="382"/>
      <c r="LNU17" s="382"/>
      <c r="LNV17" s="382"/>
      <c r="LNW17" s="382"/>
      <c r="LNX17" s="382"/>
      <c r="LNY17" s="382"/>
      <c r="LNZ17" s="382"/>
      <c r="LOA17" s="382"/>
      <c r="LOB17" s="382"/>
      <c r="LOC17" s="382"/>
      <c r="LOD17" s="382"/>
      <c r="LOE17" s="382"/>
      <c r="LOF17" s="382"/>
      <c r="LOG17" s="382"/>
      <c r="LOH17" s="382"/>
      <c r="LOI17" s="382"/>
      <c r="LOJ17" s="382"/>
      <c r="LOK17" s="382"/>
      <c r="LOL17" s="382"/>
      <c r="LOM17" s="382"/>
      <c r="LON17" s="382"/>
      <c r="LOO17" s="382"/>
      <c r="LOP17" s="382"/>
      <c r="LOQ17" s="382"/>
      <c r="LOR17" s="382"/>
      <c r="LOS17" s="382"/>
      <c r="LOT17" s="382"/>
      <c r="LOU17" s="382"/>
      <c r="LOV17" s="382"/>
      <c r="LOW17" s="382"/>
      <c r="LOX17" s="382"/>
      <c r="LOY17" s="382"/>
      <c r="LOZ17" s="382"/>
      <c r="LPA17" s="382"/>
      <c r="LPB17" s="382"/>
      <c r="LPC17" s="382"/>
      <c r="LPD17" s="382"/>
      <c r="LPE17" s="382"/>
      <c r="LPF17" s="382"/>
      <c r="LPG17" s="382"/>
      <c r="LPH17" s="382"/>
      <c r="LPI17" s="382"/>
      <c r="LPJ17" s="382"/>
      <c r="LPK17" s="382"/>
      <c r="LPL17" s="382"/>
      <c r="LPM17" s="382"/>
      <c r="LPN17" s="382"/>
      <c r="LPO17" s="382"/>
      <c r="LPP17" s="382"/>
      <c r="LPQ17" s="382"/>
      <c r="LPR17" s="382"/>
      <c r="LPS17" s="382"/>
      <c r="LPT17" s="382"/>
      <c r="LPU17" s="382"/>
      <c r="LPV17" s="382"/>
      <c r="LPW17" s="382"/>
      <c r="LPX17" s="382"/>
      <c r="LPY17" s="382"/>
      <c r="LPZ17" s="382"/>
      <c r="LQA17" s="382"/>
      <c r="LQB17" s="382"/>
      <c r="LQC17" s="382"/>
      <c r="LQD17" s="382"/>
      <c r="LQE17" s="382"/>
      <c r="LQF17" s="382"/>
      <c r="LQG17" s="382"/>
      <c r="LQH17" s="382"/>
      <c r="LQI17" s="382"/>
      <c r="LQJ17" s="382"/>
      <c r="LQK17" s="382"/>
      <c r="LQL17" s="382"/>
      <c r="LQM17" s="382"/>
      <c r="LQN17" s="382"/>
      <c r="LQO17" s="382"/>
      <c r="LQP17" s="382"/>
      <c r="LQQ17" s="382"/>
      <c r="LQR17" s="382"/>
      <c r="LQS17" s="382"/>
      <c r="LQT17" s="382"/>
      <c r="LQU17" s="382"/>
      <c r="LQV17" s="382"/>
      <c r="LQW17" s="382"/>
      <c r="LQX17" s="382"/>
      <c r="LQY17" s="382"/>
      <c r="LQZ17" s="382"/>
      <c r="LRA17" s="382"/>
      <c r="LRB17" s="382"/>
      <c r="LRC17" s="382"/>
      <c r="LRD17" s="382"/>
      <c r="LRE17" s="382"/>
      <c r="LRF17" s="382"/>
      <c r="LRG17" s="382"/>
      <c r="LRH17" s="382"/>
      <c r="LRI17" s="382"/>
      <c r="LRJ17" s="382"/>
      <c r="LRK17" s="382"/>
      <c r="LRL17" s="382"/>
      <c r="LRM17" s="382"/>
      <c r="LRN17" s="382"/>
      <c r="LRO17" s="382"/>
      <c r="LRP17" s="382"/>
      <c r="LRQ17" s="382"/>
      <c r="LRR17" s="382"/>
      <c r="LRS17" s="382"/>
      <c r="LRT17" s="382"/>
      <c r="LRU17" s="382"/>
      <c r="LRV17" s="382"/>
      <c r="LRW17" s="382"/>
      <c r="LRX17" s="382"/>
      <c r="LRY17" s="382"/>
      <c r="LRZ17" s="382"/>
      <c r="LSA17" s="382"/>
      <c r="LSB17" s="382"/>
      <c r="LSC17" s="382"/>
      <c r="LSD17" s="382"/>
      <c r="LSE17" s="382"/>
      <c r="LSF17" s="382"/>
      <c r="LSG17" s="382"/>
      <c r="LSH17" s="382"/>
      <c r="LSI17" s="382"/>
      <c r="LSJ17" s="382"/>
      <c r="LSK17" s="382"/>
      <c r="LSL17" s="382"/>
      <c r="LSM17" s="382"/>
      <c r="LSN17" s="382"/>
      <c r="LSO17" s="382"/>
      <c r="LSP17" s="382"/>
      <c r="LSQ17" s="382"/>
      <c r="LSR17" s="382"/>
      <c r="LSS17" s="382"/>
      <c r="LST17" s="382"/>
      <c r="LSU17" s="382"/>
      <c r="LSV17" s="382"/>
      <c r="LSW17" s="382"/>
      <c r="LSX17" s="382"/>
      <c r="LSY17" s="382"/>
      <c r="LSZ17" s="382"/>
      <c r="LTA17" s="382"/>
      <c r="LTB17" s="382"/>
      <c r="LTC17" s="382"/>
      <c r="LTD17" s="382"/>
      <c r="LTE17" s="382"/>
      <c r="LTF17" s="382"/>
      <c r="LTG17" s="382"/>
      <c r="LTH17" s="382"/>
      <c r="LTI17" s="382"/>
      <c r="LTJ17" s="382"/>
      <c r="LTK17" s="382"/>
      <c r="LTL17" s="382"/>
      <c r="LTM17" s="382"/>
      <c r="LTN17" s="382"/>
      <c r="LTO17" s="382"/>
      <c r="LTP17" s="382"/>
      <c r="LTQ17" s="382"/>
      <c r="LTR17" s="382"/>
      <c r="LTS17" s="382"/>
      <c r="LTT17" s="382"/>
      <c r="LTU17" s="382"/>
      <c r="LTV17" s="382"/>
      <c r="LTW17" s="382"/>
      <c r="LTX17" s="382"/>
      <c r="LTY17" s="382"/>
      <c r="LTZ17" s="382"/>
      <c r="LUA17" s="382"/>
      <c r="LUB17" s="382"/>
      <c r="LUC17" s="382"/>
      <c r="LUD17" s="382"/>
      <c r="LUE17" s="382"/>
      <c r="LUF17" s="382"/>
      <c r="LUG17" s="382"/>
      <c r="LUH17" s="382"/>
      <c r="LUI17" s="382"/>
      <c r="LUJ17" s="382"/>
      <c r="LUK17" s="382"/>
      <c r="LUL17" s="382"/>
      <c r="LUM17" s="382"/>
      <c r="LUN17" s="382"/>
      <c r="LUO17" s="382"/>
      <c r="LUP17" s="382"/>
      <c r="LUQ17" s="382"/>
      <c r="LUR17" s="382"/>
      <c r="LUS17" s="382"/>
      <c r="LUT17" s="382"/>
      <c r="LUU17" s="382"/>
      <c r="LUV17" s="382"/>
      <c r="LUW17" s="382"/>
      <c r="LUX17" s="382"/>
      <c r="LUY17" s="382"/>
      <c r="LUZ17" s="382"/>
      <c r="LVA17" s="382"/>
      <c r="LVB17" s="382"/>
      <c r="LVC17" s="382"/>
      <c r="LVD17" s="382"/>
      <c r="LVE17" s="382"/>
      <c r="LVF17" s="382"/>
      <c r="LVG17" s="382"/>
      <c r="LVH17" s="382"/>
      <c r="LVI17" s="382"/>
      <c r="LVJ17" s="382"/>
      <c r="LVK17" s="382"/>
      <c r="LVL17" s="382"/>
      <c r="LVM17" s="382"/>
      <c r="LVN17" s="382"/>
      <c r="LVO17" s="382"/>
      <c r="LVP17" s="382"/>
      <c r="LVQ17" s="382"/>
      <c r="LVR17" s="382"/>
      <c r="LVS17" s="382"/>
      <c r="LVT17" s="382"/>
      <c r="LVU17" s="382"/>
      <c r="LVV17" s="382"/>
      <c r="LVW17" s="382"/>
      <c r="LVX17" s="382"/>
      <c r="LVY17" s="382"/>
      <c r="LVZ17" s="382"/>
      <c r="LWA17" s="382"/>
      <c r="LWB17" s="382"/>
      <c r="LWC17" s="382"/>
      <c r="LWD17" s="382"/>
      <c r="LWE17" s="382"/>
      <c r="LWF17" s="382"/>
      <c r="LWG17" s="382"/>
      <c r="LWH17" s="382"/>
      <c r="LWI17" s="382"/>
      <c r="LWJ17" s="382"/>
      <c r="LWK17" s="382"/>
      <c r="LWL17" s="382"/>
      <c r="LWM17" s="382"/>
      <c r="LWN17" s="382"/>
      <c r="LWO17" s="382"/>
      <c r="LWP17" s="382"/>
      <c r="LWQ17" s="382"/>
      <c r="LWR17" s="382"/>
      <c r="LWS17" s="382"/>
      <c r="LWT17" s="382"/>
      <c r="LWU17" s="382"/>
      <c r="LWV17" s="382"/>
      <c r="LWW17" s="382"/>
      <c r="LWX17" s="382"/>
      <c r="LWY17" s="382"/>
      <c r="LWZ17" s="382"/>
      <c r="LXA17" s="382"/>
      <c r="LXB17" s="382"/>
      <c r="LXC17" s="382"/>
      <c r="LXD17" s="382"/>
      <c r="LXE17" s="382"/>
      <c r="LXF17" s="382"/>
      <c r="LXG17" s="382"/>
      <c r="LXH17" s="382"/>
      <c r="LXI17" s="382"/>
      <c r="LXJ17" s="382"/>
      <c r="LXK17" s="382"/>
      <c r="LXL17" s="382"/>
      <c r="LXM17" s="382"/>
      <c r="LXN17" s="382"/>
      <c r="LXO17" s="382"/>
      <c r="LXP17" s="382"/>
      <c r="LXQ17" s="382"/>
      <c r="LXR17" s="382"/>
      <c r="LXS17" s="382"/>
      <c r="LXT17" s="382"/>
      <c r="LXU17" s="382"/>
      <c r="LXV17" s="382"/>
      <c r="LXW17" s="382"/>
      <c r="LXX17" s="382"/>
      <c r="LXY17" s="382"/>
      <c r="LXZ17" s="382"/>
      <c r="LYA17" s="382"/>
      <c r="LYB17" s="382"/>
      <c r="LYC17" s="382"/>
      <c r="LYD17" s="382"/>
      <c r="LYE17" s="382"/>
      <c r="LYF17" s="382"/>
      <c r="LYG17" s="382"/>
      <c r="LYH17" s="382"/>
      <c r="LYI17" s="382"/>
      <c r="LYJ17" s="382"/>
      <c r="LYK17" s="382"/>
      <c r="LYL17" s="382"/>
      <c r="LYM17" s="382"/>
      <c r="LYN17" s="382"/>
      <c r="LYO17" s="382"/>
      <c r="LYP17" s="382"/>
      <c r="LYQ17" s="382"/>
      <c r="LYR17" s="382"/>
      <c r="LYS17" s="382"/>
      <c r="LYT17" s="382"/>
      <c r="LYU17" s="382"/>
      <c r="LYV17" s="382"/>
      <c r="LYW17" s="382"/>
      <c r="LYX17" s="382"/>
      <c r="LYY17" s="382"/>
      <c r="LYZ17" s="382"/>
      <c r="LZA17" s="382"/>
      <c r="LZB17" s="382"/>
      <c r="LZC17" s="382"/>
      <c r="LZD17" s="382"/>
      <c r="LZE17" s="382"/>
      <c r="LZF17" s="382"/>
      <c r="LZG17" s="382"/>
      <c r="LZH17" s="382"/>
      <c r="LZI17" s="382"/>
      <c r="LZJ17" s="382"/>
      <c r="LZK17" s="382"/>
      <c r="LZL17" s="382"/>
      <c r="LZM17" s="382"/>
      <c r="LZN17" s="382"/>
      <c r="LZO17" s="382"/>
      <c r="LZP17" s="382"/>
      <c r="LZQ17" s="382"/>
      <c r="LZR17" s="382"/>
      <c r="LZS17" s="382"/>
      <c r="LZT17" s="382"/>
      <c r="LZU17" s="382"/>
      <c r="LZV17" s="382"/>
      <c r="LZW17" s="382"/>
      <c r="LZX17" s="382"/>
      <c r="LZY17" s="382"/>
      <c r="LZZ17" s="382"/>
      <c r="MAA17" s="382"/>
      <c r="MAB17" s="382"/>
      <c r="MAC17" s="382"/>
      <c r="MAD17" s="382"/>
      <c r="MAE17" s="382"/>
      <c r="MAF17" s="382"/>
      <c r="MAG17" s="382"/>
      <c r="MAH17" s="382"/>
      <c r="MAI17" s="382"/>
      <c r="MAJ17" s="382"/>
      <c r="MAK17" s="382"/>
      <c r="MAL17" s="382"/>
      <c r="MAM17" s="382"/>
      <c r="MAN17" s="382"/>
      <c r="MAO17" s="382"/>
      <c r="MAP17" s="382"/>
      <c r="MAQ17" s="382"/>
      <c r="MAR17" s="382"/>
      <c r="MAS17" s="382"/>
      <c r="MAT17" s="382"/>
      <c r="MAU17" s="382"/>
      <c r="MAV17" s="382"/>
      <c r="MAW17" s="382"/>
      <c r="MAX17" s="382"/>
      <c r="MAY17" s="382"/>
      <c r="MAZ17" s="382"/>
      <c r="MBA17" s="382"/>
      <c r="MBB17" s="382"/>
      <c r="MBC17" s="382"/>
      <c r="MBD17" s="382"/>
      <c r="MBE17" s="382"/>
      <c r="MBF17" s="382"/>
      <c r="MBG17" s="382"/>
      <c r="MBH17" s="382"/>
      <c r="MBI17" s="382"/>
      <c r="MBJ17" s="382"/>
      <c r="MBK17" s="382"/>
      <c r="MBL17" s="382"/>
      <c r="MBM17" s="382"/>
      <c r="MBN17" s="382"/>
      <c r="MBO17" s="382"/>
      <c r="MBP17" s="382"/>
      <c r="MBQ17" s="382"/>
      <c r="MBR17" s="382"/>
      <c r="MBS17" s="382"/>
      <c r="MBT17" s="382"/>
      <c r="MBU17" s="382"/>
      <c r="MBV17" s="382"/>
      <c r="MBW17" s="382"/>
      <c r="MBX17" s="382"/>
      <c r="MBY17" s="382"/>
      <c r="MBZ17" s="382"/>
      <c r="MCA17" s="382"/>
      <c r="MCB17" s="382"/>
      <c r="MCC17" s="382"/>
      <c r="MCD17" s="382"/>
      <c r="MCE17" s="382"/>
      <c r="MCF17" s="382"/>
      <c r="MCG17" s="382"/>
      <c r="MCH17" s="382"/>
      <c r="MCI17" s="382"/>
      <c r="MCJ17" s="382"/>
      <c r="MCK17" s="382"/>
      <c r="MCL17" s="382"/>
      <c r="MCM17" s="382"/>
      <c r="MCN17" s="382"/>
      <c r="MCO17" s="382"/>
      <c r="MCP17" s="382"/>
      <c r="MCQ17" s="382"/>
      <c r="MCR17" s="382"/>
      <c r="MCS17" s="382"/>
      <c r="MCT17" s="382"/>
      <c r="MCU17" s="382"/>
      <c r="MCV17" s="382"/>
      <c r="MCW17" s="382"/>
      <c r="MCX17" s="382"/>
      <c r="MCY17" s="382"/>
      <c r="MCZ17" s="382"/>
      <c r="MDA17" s="382"/>
      <c r="MDB17" s="382"/>
      <c r="MDC17" s="382"/>
      <c r="MDD17" s="382"/>
      <c r="MDE17" s="382"/>
      <c r="MDF17" s="382"/>
      <c r="MDG17" s="382"/>
      <c r="MDH17" s="382"/>
      <c r="MDI17" s="382"/>
      <c r="MDJ17" s="382"/>
      <c r="MDK17" s="382"/>
      <c r="MDL17" s="382"/>
      <c r="MDM17" s="382"/>
      <c r="MDN17" s="382"/>
      <c r="MDO17" s="382"/>
      <c r="MDP17" s="382"/>
      <c r="MDQ17" s="382"/>
      <c r="MDR17" s="382"/>
      <c r="MDS17" s="382"/>
      <c r="MDT17" s="382"/>
      <c r="MDU17" s="382"/>
      <c r="MDV17" s="382"/>
      <c r="MDW17" s="382"/>
      <c r="MDX17" s="382"/>
      <c r="MDY17" s="382"/>
      <c r="MDZ17" s="382"/>
      <c r="MEA17" s="382"/>
      <c r="MEB17" s="382"/>
      <c r="MEC17" s="382"/>
      <c r="MED17" s="382"/>
      <c r="MEE17" s="382"/>
      <c r="MEF17" s="382"/>
      <c r="MEG17" s="382"/>
      <c r="MEH17" s="382"/>
      <c r="MEI17" s="382"/>
      <c r="MEJ17" s="382"/>
      <c r="MEK17" s="382"/>
      <c r="MEL17" s="382"/>
      <c r="MEM17" s="382"/>
      <c r="MEN17" s="382"/>
      <c r="MEO17" s="382"/>
      <c r="MEP17" s="382"/>
      <c r="MEQ17" s="382"/>
      <c r="MER17" s="382"/>
      <c r="MES17" s="382"/>
      <c r="MET17" s="382"/>
      <c r="MEU17" s="382"/>
      <c r="MEV17" s="382"/>
      <c r="MEW17" s="382"/>
      <c r="MEX17" s="382"/>
      <c r="MEY17" s="382"/>
      <c r="MEZ17" s="382"/>
      <c r="MFA17" s="382"/>
      <c r="MFB17" s="382"/>
      <c r="MFC17" s="382"/>
      <c r="MFD17" s="382"/>
      <c r="MFE17" s="382"/>
      <c r="MFF17" s="382"/>
      <c r="MFG17" s="382"/>
      <c r="MFH17" s="382"/>
      <c r="MFI17" s="382"/>
      <c r="MFJ17" s="382"/>
      <c r="MFK17" s="382"/>
      <c r="MFL17" s="382"/>
      <c r="MFM17" s="382"/>
      <c r="MFN17" s="382"/>
      <c r="MFO17" s="382"/>
      <c r="MFP17" s="382"/>
      <c r="MFQ17" s="382"/>
      <c r="MFR17" s="382"/>
      <c r="MFS17" s="382"/>
      <c r="MFT17" s="382"/>
      <c r="MFU17" s="382"/>
      <c r="MFV17" s="382"/>
      <c r="MFW17" s="382"/>
      <c r="MFX17" s="382"/>
      <c r="MFY17" s="382"/>
      <c r="MFZ17" s="382"/>
      <c r="MGA17" s="382"/>
      <c r="MGB17" s="382"/>
      <c r="MGC17" s="382"/>
      <c r="MGD17" s="382"/>
      <c r="MGE17" s="382"/>
      <c r="MGF17" s="382"/>
      <c r="MGG17" s="382"/>
      <c r="MGH17" s="382"/>
      <c r="MGI17" s="382"/>
      <c r="MGJ17" s="382"/>
      <c r="MGK17" s="382"/>
      <c r="MGL17" s="382"/>
      <c r="MGM17" s="382"/>
      <c r="MGN17" s="382"/>
      <c r="MGO17" s="382"/>
      <c r="MGP17" s="382"/>
      <c r="MGQ17" s="382"/>
      <c r="MGR17" s="382"/>
      <c r="MGS17" s="382"/>
      <c r="MGT17" s="382"/>
      <c r="MGU17" s="382"/>
      <c r="MGV17" s="382"/>
      <c r="MGW17" s="382"/>
      <c r="MGX17" s="382"/>
      <c r="MGY17" s="382"/>
      <c r="MGZ17" s="382"/>
      <c r="MHA17" s="382"/>
      <c r="MHB17" s="382"/>
      <c r="MHC17" s="382"/>
      <c r="MHD17" s="382"/>
      <c r="MHE17" s="382"/>
      <c r="MHF17" s="382"/>
      <c r="MHG17" s="382"/>
      <c r="MHH17" s="382"/>
      <c r="MHI17" s="382"/>
      <c r="MHJ17" s="382"/>
      <c r="MHK17" s="382"/>
      <c r="MHL17" s="382"/>
      <c r="MHM17" s="382"/>
      <c r="MHN17" s="382"/>
      <c r="MHO17" s="382"/>
      <c r="MHP17" s="382"/>
      <c r="MHQ17" s="382"/>
      <c r="MHR17" s="382"/>
      <c r="MHS17" s="382"/>
      <c r="MHT17" s="382"/>
      <c r="MHU17" s="382"/>
      <c r="MHV17" s="382"/>
      <c r="MHW17" s="382"/>
      <c r="MHX17" s="382"/>
      <c r="MHY17" s="382"/>
      <c r="MHZ17" s="382"/>
      <c r="MIA17" s="382"/>
      <c r="MIB17" s="382"/>
      <c r="MIC17" s="382"/>
      <c r="MID17" s="382"/>
      <c r="MIE17" s="382"/>
      <c r="MIF17" s="382"/>
      <c r="MIG17" s="382"/>
      <c r="MIH17" s="382"/>
      <c r="MII17" s="382"/>
      <c r="MIJ17" s="382"/>
      <c r="MIK17" s="382"/>
      <c r="MIL17" s="382"/>
      <c r="MIM17" s="382"/>
      <c r="MIN17" s="382"/>
      <c r="MIO17" s="382"/>
      <c r="MIP17" s="382"/>
      <c r="MIQ17" s="382"/>
      <c r="MIR17" s="382"/>
      <c r="MIS17" s="382"/>
      <c r="MIT17" s="382"/>
      <c r="MIU17" s="382"/>
      <c r="MIV17" s="382"/>
      <c r="MIW17" s="382"/>
      <c r="MIX17" s="382"/>
      <c r="MIY17" s="382"/>
      <c r="MIZ17" s="382"/>
      <c r="MJA17" s="382"/>
      <c r="MJB17" s="382"/>
      <c r="MJC17" s="382"/>
      <c r="MJD17" s="382"/>
      <c r="MJE17" s="382"/>
      <c r="MJF17" s="382"/>
      <c r="MJG17" s="382"/>
      <c r="MJH17" s="382"/>
      <c r="MJI17" s="382"/>
      <c r="MJJ17" s="382"/>
      <c r="MJK17" s="382"/>
      <c r="MJL17" s="382"/>
      <c r="MJM17" s="382"/>
      <c r="MJN17" s="382"/>
      <c r="MJO17" s="382"/>
      <c r="MJP17" s="382"/>
      <c r="MJQ17" s="382"/>
      <c r="MJR17" s="382"/>
      <c r="MJS17" s="382"/>
      <c r="MJT17" s="382"/>
      <c r="MJU17" s="382"/>
      <c r="MJV17" s="382"/>
      <c r="MJW17" s="382"/>
      <c r="MJX17" s="382"/>
      <c r="MJY17" s="382"/>
      <c r="MJZ17" s="382"/>
      <c r="MKA17" s="382"/>
      <c r="MKB17" s="382"/>
      <c r="MKC17" s="382"/>
      <c r="MKD17" s="382"/>
      <c r="MKE17" s="382"/>
      <c r="MKF17" s="382"/>
      <c r="MKG17" s="382"/>
      <c r="MKH17" s="382"/>
      <c r="MKI17" s="382"/>
      <c r="MKJ17" s="382"/>
      <c r="MKK17" s="382"/>
      <c r="MKL17" s="382"/>
      <c r="MKM17" s="382"/>
      <c r="MKN17" s="382"/>
      <c r="MKO17" s="382"/>
      <c r="MKP17" s="382"/>
      <c r="MKQ17" s="382"/>
      <c r="MKR17" s="382"/>
      <c r="MKS17" s="382"/>
      <c r="MKT17" s="382"/>
      <c r="MKU17" s="382"/>
      <c r="MKV17" s="382"/>
      <c r="MKW17" s="382"/>
      <c r="MKX17" s="382"/>
      <c r="MKY17" s="382"/>
      <c r="MKZ17" s="382"/>
      <c r="MLA17" s="382"/>
      <c r="MLB17" s="382"/>
      <c r="MLC17" s="382"/>
      <c r="MLD17" s="382"/>
      <c r="MLE17" s="382"/>
      <c r="MLF17" s="382"/>
      <c r="MLG17" s="382"/>
      <c r="MLH17" s="382"/>
      <c r="MLI17" s="382"/>
      <c r="MLJ17" s="382"/>
      <c r="MLK17" s="382"/>
      <c r="MLL17" s="382"/>
      <c r="MLM17" s="382"/>
      <c r="MLN17" s="382"/>
      <c r="MLO17" s="382"/>
      <c r="MLP17" s="382"/>
      <c r="MLQ17" s="382"/>
      <c r="MLR17" s="382"/>
      <c r="MLS17" s="382"/>
      <c r="MLT17" s="382"/>
      <c r="MLU17" s="382"/>
      <c r="MLV17" s="382"/>
      <c r="MLW17" s="382"/>
      <c r="MLX17" s="382"/>
      <c r="MLY17" s="382"/>
      <c r="MLZ17" s="382"/>
      <c r="MMA17" s="382"/>
      <c r="MMB17" s="382"/>
      <c r="MMC17" s="382"/>
      <c r="MMD17" s="382"/>
      <c r="MME17" s="382"/>
      <c r="MMF17" s="382"/>
      <c r="MMG17" s="382"/>
      <c r="MMH17" s="382"/>
      <c r="MMI17" s="382"/>
      <c r="MMJ17" s="382"/>
      <c r="MMK17" s="382"/>
      <c r="MML17" s="382"/>
      <c r="MMM17" s="382"/>
      <c r="MMN17" s="382"/>
      <c r="MMO17" s="382"/>
      <c r="MMP17" s="382"/>
      <c r="MMQ17" s="382"/>
      <c r="MMR17" s="382"/>
      <c r="MMS17" s="382"/>
      <c r="MMT17" s="382"/>
      <c r="MMU17" s="382"/>
      <c r="MMV17" s="382"/>
      <c r="MMW17" s="382"/>
      <c r="MMX17" s="382"/>
      <c r="MMY17" s="382"/>
      <c r="MMZ17" s="382"/>
      <c r="MNA17" s="382"/>
      <c r="MNB17" s="382"/>
      <c r="MNC17" s="382"/>
      <c r="MND17" s="382"/>
      <c r="MNE17" s="382"/>
      <c r="MNF17" s="382"/>
      <c r="MNG17" s="382"/>
      <c r="MNH17" s="382"/>
      <c r="MNI17" s="382"/>
      <c r="MNJ17" s="382"/>
      <c r="MNK17" s="382"/>
      <c r="MNL17" s="382"/>
      <c r="MNM17" s="382"/>
      <c r="MNN17" s="382"/>
      <c r="MNO17" s="382"/>
      <c r="MNP17" s="382"/>
      <c r="MNQ17" s="382"/>
      <c r="MNR17" s="382"/>
      <c r="MNS17" s="382"/>
      <c r="MNT17" s="382"/>
      <c r="MNU17" s="382"/>
      <c r="MNV17" s="382"/>
      <c r="MNW17" s="382"/>
      <c r="MNX17" s="382"/>
      <c r="MNY17" s="382"/>
      <c r="MNZ17" s="382"/>
      <c r="MOA17" s="382"/>
      <c r="MOB17" s="382"/>
      <c r="MOC17" s="382"/>
      <c r="MOD17" s="382"/>
      <c r="MOE17" s="382"/>
      <c r="MOF17" s="382"/>
      <c r="MOG17" s="382"/>
      <c r="MOH17" s="382"/>
      <c r="MOI17" s="382"/>
      <c r="MOJ17" s="382"/>
      <c r="MOK17" s="382"/>
      <c r="MOL17" s="382"/>
      <c r="MOM17" s="382"/>
      <c r="MON17" s="382"/>
      <c r="MOO17" s="382"/>
      <c r="MOP17" s="382"/>
      <c r="MOQ17" s="382"/>
      <c r="MOR17" s="382"/>
      <c r="MOS17" s="382"/>
      <c r="MOT17" s="382"/>
      <c r="MOU17" s="382"/>
      <c r="MOV17" s="382"/>
      <c r="MOW17" s="382"/>
      <c r="MOX17" s="382"/>
      <c r="MOY17" s="382"/>
      <c r="MOZ17" s="382"/>
      <c r="MPA17" s="382"/>
      <c r="MPB17" s="382"/>
      <c r="MPC17" s="382"/>
      <c r="MPD17" s="382"/>
      <c r="MPE17" s="382"/>
      <c r="MPF17" s="382"/>
      <c r="MPG17" s="382"/>
      <c r="MPH17" s="382"/>
      <c r="MPI17" s="382"/>
      <c r="MPJ17" s="382"/>
      <c r="MPK17" s="382"/>
      <c r="MPL17" s="382"/>
      <c r="MPM17" s="382"/>
      <c r="MPN17" s="382"/>
      <c r="MPO17" s="382"/>
      <c r="MPP17" s="382"/>
      <c r="MPQ17" s="382"/>
      <c r="MPR17" s="382"/>
      <c r="MPS17" s="382"/>
      <c r="MPT17" s="382"/>
      <c r="MPU17" s="382"/>
      <c r="MPV17" s="382"/>
      <c r="MPW17" s="382"/>
      <c r="MPX17" s="382"/>
      <c r="MPY17" s="382"/>
      <c r="MPZ17" s="382"/>
      <c r="MQA17" s="382"/>
      <c r="MQB17" s="382"/>
      <c r="MQC17" s="382"/>
      <c r="MQD17" s="382"/>
      <c r="MQE17" s="382"/>
      <c r="MQF17" s="382"/>
      <c r="MQG17" s="382"/>
      <c r="MQH17" s="382"/>
      <c r="MQI17" s="382"/>
      <c r="MQJ17" s="382"/>
      <c r="MQK17" s="382"/>
      <c r="MQL17" s="382"/>
      <c r="MQM17" s="382"/>
      <c r="MQN17" s="382"/>
      <c r="MQO17" s="382"/>
      <c r="MQP17" s="382"/>
      <c r="MQQ17" s="382"/>
      <c r="MQR17" s="382"/>
      <c r="MQS17" s="382"/>
      <c r="MQT17" s="382"/>
      <c r="MQU17" s="382"/>
      <c r="MQV17" s="382"/>
      <c r="MQW17" s="382"/>
      <c r="MQX17" s="382"/>
      <c r="MQY17" s="382"/>
      <c r="MQZ17" s="382"/>
      <c r="MRA17" s="382"/>
      <c r="MRB17" s="382"/>
      <c r="MRC17" s="382"/>
      <c r="MRD17" s="382"/>
      <c r="MRE17" s="382"/>
      <c r="MRF17" s="382"/>
      <c r="MRG17" s="382"/>
      <c r="MRH17" s="382"/>
      <c r="MRI17" s="382"/>
      <c r="MRJ17" s="382"/>
      <c r="MRK17" s="382"/>
      <c r="MRL17" s="382"/>
      <c r="MRM17" s="382"/>
      <c r="MRN17" s="382"/>
      <c r="MRO17" s="382"/>
      <c r="MRP17" s="382"/>
      <c r="MRQ17" s="382"/>
      <c r="MRR17" s="382"/>
      <c r="MRS17" s="382"/>
      <c r="MRT17" s="382"/>
      <c r="MRU17" s="382"/>
      <c r="MRV17" s="382"/>
      <c r="MRW17" s="382"/>
      <c r="MRX17" s="382"/>
      <c r="MRY17" s="382"/>
      <c r="MRZ17" s="382"/>
      <c r="MSA17" s="382"/>
      <c r="MSB17" s="382"/>
      <c r="MSC17" s="382"/>
      <c r="MSD17" s="382"/>
      <c r="MSE17" s="382"/>
      <c r="MSF17" s="382"/>
      <c r="MSG17" s="382"/>
      <c r="MSH17" s="382"/>
      <c r="MSI17" s="382"/>
      <c r="MSJ17" s="382"/>
      <c r="MSK17" s="382"/>
      <c r="MSL17" s="382"/>
      <c r="MSM17" s="382"/>
      <c r="MSN17" s="382"/>
      <c r="MSO17" s="382"/>
      <c r="MSP17" s="382"/>
      <c r="MSQ17" s="382"/>
      <c r="MSR17" s="382"/>
      <c r="MSS17" s="382"/>
      <c r="MST17" s="382"/>
      <c r="MSU17" s="382"/>
      <c r="MSV17" s="382"/>
      <c r="MSW17" s="382"/>
      <c r="MSX17" s="382"/>
      <c r="MSY17" s="382"/>
      <c r="MSZ17" s="382"/>
      <c r="MTA17" s="382"/>
      <c r="MTB17" s="382"/>
      <c r="MTC17" s="382"/>
      <c r="MTD17" s="382"/>
      <c r="MTE17" s="382"/>
      <c r="MTF17" s="382"/>
      <c r="MTG17" s="382"/>
      <c r="MTH17" s="382"/>
      <c r="MTI17" s="382"/>
      <c r="MTJ17" s="382"/>
      <c r="MTK17" s="382"/>
      <c r="MTL17" s="382"/>
      <c r="MTM17" s="382"/>
      <c r="MTN17" s="382"/>
      <c r="MTO17" s="382"/>
      <c r="MTP17" s="382"/>
      <c r="MTQ17" s="382"/>
      <c r="MTR17" s="382"/>
      <c r="MTS17" s="382"/>
      <c r="MTT17" s="382"/>
      <c r="MTU17" s="382"/>
      <c r="MTV17" s="382"/>
      <c r="MTW17" s="382"/>
      <c r="MTX17" s="382"/>
      <c r="MTY17" s="382"/>
      <c r="MTZ17" s="382"/>
      <c r="MUA17" s="382"/>
      <c r="MUB17" s="382"/>
      <c r="MUC17" s="382"/>
      <c r="MUD17" s="382"/>
      <c r="MUE17" s="382"/>
      <c r="MUF17" s="382"/>
      <c r="MUG17" s="382"/>
      <c r="MUH17" s="382"/>
      <c r="MUI17" s="382"/>
      <c r="MUJ17" s="382"/>
      <c r="MUK17" s="382"/>
      <c r="MUL17" s="382"/>
      <c r="MUM17" s="382"/>
      <c r="MUN17" s="382"/>
      <c r="MUO17" s="382"/>
      <c r="MUP17" s="382"/>
      <c r="MUQ17" s="382"/>
      <c r="MUR17" s="382"/>
      <c r="MUS17" s="382"/>
      <c r="MUT17" s="382"/>
      <c r="MUU17" s="382"/>
      <c r="MUV17" s="382"/>
      <c r="MUW17" s="382"/>
      <c r="MUX17" s="382"/>
      <c r="MUY17" s="382"/>
      <c r="MUZ17" s="382"/>
      <c r="MVA17" s="382"/>
      <c r="MVB17" s="382"/>
      <c r="MVC17" s="382"/>
      <c r="MVD17" s="382"/>
      <c r="MVE17" s="382"/>
      <c r="MVF17" s="382"/>
      <c r="MVG17" s="382"/>
      <c r="MVH17" s="382"/>
      <c r="MVI17" s="382"/>
      <c r="MVJ17" s="382"/>
      <c r="MVK17" s="382"/>
      <c r="MVL17" s="382"/>
      <c r="MVM17" s="382"/>
      <c r="MVN17" s="382"/>
      <c r="MVO17" s="382"/>
      <c r="MVP17" s="382"/>
      <c r="MVQ17" s="382"/>
      <c r="MVR17" s="382"/>
      <c r="MVS17" s="382"/>
      <c r="MVT17" s="382"/>
      <c r="MVU17" s="382"/>
      <c r="MVV17" s="382"/>
      <c r="MVW17" s="382"/>
      <c r="MVX17" s="382"/>
      <c r="MVY17" s="382"/>
      <c r="MVZ17" s="382"/>
      <c r="MWA17" s="382"/>
      <c r="MWB17" s="382"/>
      <c r="MWC17" s="382"/>
      <c r="MWD17" s="382"/>
      <c r="MWE17" s="382"/>
      <c r="MWF17" s="382"/>
      <c r="MWG17" s="382"/>
      <c r="MWH17" s="382"/>
      <c r="MWI17" s="382"/>
      <c r="MWJ17" s="382"/>
      <c r="MWK17" s="382"/>
      <c r="MWL17" s="382"/>
      <c r="MWM17" s="382"/>
      <c r="MWN17" s="382"/>
      <c r="MWO17" s="382"/>
      <c r="MWP17" s="382"/>
      <c r="MWQ17" s="382"/>
      <c r="MWR17" s="382"/>
      <c r="MWS17" s="382"/>
      <c r="MWT17" s="382"/>
      <c r="MWU17" s="382"/>
      <c r="MWV17" s="382"/>
      <c r="MWW17" s="382"/>
      <c r="MWX17" s="382"/>
      <c r="MWY17" s="382"/>
      <c r="MWZ17" s="382"/>
      <c r="MXA17" s="382"/>
      <c r="MXB17" s="382"/>
      <c r="MXC17" s="382"/>
      <c r="MXD17" s="382"/>
      <c r="MXE17" s="382"/>
      <c r="MXF17" s="382"/>
      <c r="MXG17" s="382"/>
      <c r="MXH17" s="382"/>
      <c r="MXI17" s="382"/>
      <c r="MXJ17" s="382"/>
      <c r="MXK17" s="382"/>
      <c r="MXL17" s="382"/>
      <c r="MXM17" s="382"/>
      <c r="MXN17" s="382"/>
      <c r="MXO17" s="382"/>
      <c r="MXP17" s="382"/>
      <c r="MXQ17" s="382"/>
      <c r="MXR17" s="382"/>
      <c r="MXS17" s="382"/>
      <c r="MXT17" s="382"/>
      <c r="MXU17" s="382"/>
      <c r="MXV17" s="382"/>
      <c r="MXW17" s="382"/>
      <c r="MXX17" s="382"/>
      <c r="MXY17" s="382"/>
      <c r="MXZ17" s="382"/>
      <c r="MYA17" s="382"/>
      <c r="MYB17" s="382"/>
      <c r="MYC17" s="382"/>
      <c r="MYD17" s="382"/>
      <c r="MYE17" s="382"/>
      <c r="MYF17" s="382"/>
      <c r="MYG17" s="382"/>
      <c r="MYH17" s="382"/>
      <c r="MYI17" s="382"/>
      <c r="MYJ17" s="382"/>
      <c r="MYK17" s="382"/>
      <c r="MYL17" s="382"/>
      <c r="MYM17" s="382"/>
      <c r="MYN17" s="382"/>
      <c r="MYO17" s="382"/>
      <c r="MYP17" s="382"/>
      <c r="MYQ17" s="382"/>
      <c r="MYR17" s="382"/>
      <c r="MYS17" s="382"/>
      <c r="MYT17" s="382"/>
      <c r="MYU17" s="382"/>
      <c r="MYV17" s="382"/>
      <c r="MYW17" s="382"/>
      <c r="MYX17" s="382"/>
      <c r="MYY17" s="382"/>
      <c r="MYZ17" s="382"/>
      <c r="MZA17" s="382"/>
      <c r="MZB17" s="382"/>
      <c r="MZC17" s="382"/>
      <c r="MZD17" s="382"/>
      <c r="MZE17" s="382"/>
      <c r="MZF17" s="382"/>
      <c r="MZG17" s="382"/>
      <c r="MZH17" s="382"/>
      <c r="MZI17" s="382"/>
      <c r="MZJ17" s="382"/>
      <c r="MZK17" s="382"/>
      <c r="MZL17" s="382"/>
      <c r="MZM17" s="382"/>
      <c r="MZN17" s="382"/>
      <c r="MZO17" s="382"/>
      <c r="MZP17" s="382"/>
      <c r="MZQ17" s="382"/>
      <c r="MZR17" s="382"/>
      <c r="MZS17" s="382"/>
      <c r="MZT17" s="382"/>
      <c r="MZU17" s="382"/>
      <c r="MZV17" s="382"/>
      <c r="MZW17" s="382"/>
      <c r="MZX17" s="382"/>
      <c r="MZY17" s="382"/>
      <c r="MZZ17" s="382"/>
      <c r="NAA17" s="382"/>
      <c r="NAB17" s="382"/>
      <c r="NAC17" s="382"/>
      <c r="NAD17" s="382"/>
      <c r="NAE17" s="382"/>
      <c r="NAF17" s="382"/>
      <c r="NAG17" s="382"/>
      <c r="NAH17" s="382"/>
      <c r="NAI17" s="382"/>
      <c r="NAJ17" s="382"/>
      <c r="NAK17" s="382"/>
      <c r="NAL17" s="382"/>
      <c r="NAM17" s="382"/>
      <c r="NAN17" s="382"/>
      <c r="NAO17" s="382"/>
      <c r="NAP17" s="382"/>
      <c r="NAQ17" s="382"/>
      <c r="NAR17" s="382"/>
      <c r="NAS17" s="382"/>
      <c r="NAT17" s="382"/>
      <c r="NAU17" s="382"/>
      <c r="NAV17" s="382"/>
      <c r="NAW17" s="382"/>
      <c r="NAX17" s="382"/>
      <c r="NAY17" s="382"/>
      <c r="NAZ17" s="382"/>
      <c r="NBA17" s="382"/>
      <c r="NBB17" s="382"/>
      <c r="NBC17" s="382"/>
      <c r="NBD17" s="382"/>
      <c r="NBE17" s="382"/>
      <c r="NBF17" s="382"/>
      <c r="NBG17" s="382"/>
      <c r="NBH17" s="382"/>
      <c r="NBI17" s="382"/>
      <c r="NBJ17" s="382"/>
      <c r="NBK17" s="382"/>
      <c r="NBL17" s="382"/>
      <c r="NBM17" s="382"/>
      <c r="NBN17" s="382"/>
      <c r="NBO17" s="382"/>
      <c r="NBP17" s="382"/>
      <c r="NBQ17" s="382"/>
      <c r="NBR17" s="382"/>
      <c r="NBS17" s="382"/>
      <c r="NBT17" s="382"/>
      <c r="NBU17" s="382"/>
      <c r="NBV17" s="382"/>
      <c r="NBW17" s="382"/>
      <c r="NBX17" s="382"/>
      <c r="NBY17" s="382"/>
      <c r="NBZ17" s="382"/>
      <c r="NCA17" s="382"/>
      <c r="NCB17" s="382"/>
      <c r="NCC17" s="382"/>
      <c r="NCD17" s="382"/>
      <c r="NCE17" s="382"/>
      <c r="NCF17" s="382"/>
      <c r="NCG17" s="382"/>
      <c r="NCH17" s="382"/>
      <c r="NCI17" s="382"/>
      <c r="NCJ17" s="382"/>
      <c r="NCK17" s="382"/>
      <c r="NCL17" s="382"/>
      <c r="NCM17" s="382"/>
      <c r="NCN17" s="382"/>
      <c r="NCO17" s="382"/>
      <c r="NCP17" s="382"/>
      <c r="NCQ17" s="382"/>
      <c r="NCR17" s="382"/>
      <c r="NCS17" s="382"/>
      <c r="NCT17" s="382"/>
      <c r="NCU17" s="382"/>
      <c r="NCV17" s="382"/>
      <c r="NCW17" s="382"/>
      <c r="NCX17" s="382"/>
      <c r="NCY17" s="382"/>
      <c r="NCZ17" s="382"/>
      <c r="NDA17" s="382"/>
      <c r="NDB17" s="382"/>
      <c r="NDC17" s="382"/>
      <c r="NDD17" s="382"/>
      <c r="NDE17" s="382"/>
      <c r="NDF17" s="382"/>
      <c r="NDG17" s="382"/>
      <c r="NDH17" s="382"/>
      <c r="NDI17" s="382"/>
      <c r="NDJ17" s="382"/>
      <c r="NDK17" s="382"/>
      <c r="NDL17" s="382"/>
      <c r="NDM17" s="382"/>
      <c r="NDN17" s="382"/>
      <c r="NDO17" s="382"/>
      <c r="NDP17" s="382"/>
      <c r="NDQ17" s="382"/>
      <c r="NDR17" s="382"/>
      <c r="NDS17" s="382"/>
      <c r="NDT17" s="382"/>
      <c r="NDU17" s="382"/>
      <c r="NDV17" s="382"/>
      <c r="NDW17" s="382"/>
      <c r="NDX17" s="382"/>
      <c r="NDY17" s="382"/>
      <c r="NDZ17" s="382"/>
      <c r="NEA17" s="382"/>
      <c r="NEB17" s="382"/>
      <c r="NEC17" s="382"/>
      <c r="NED17" s="382"/>
      <c r="NEE17" s="382"/>
      <c r="NEF17" s="382"/>
      <c r="NEG17" s="382"/>
      <c r="NEH17" s="382"/>
      <c r="NEI17" s="382"/>
      <c r="NEJ17" s="382"/>
      <c r="NEK17" s="382"/>
      <c r="NEL17" s="382"/>
      <c r="NEM17" s="382"/>
      <c r="NEN17" s="382"/>
      <c r="NEO17" s="382"/>
      <c r="NEP17" s="382"/>
      <c r="NEQ17" s="382"/>
      <c r="NER17" s="382"/>
      <c r="NES17" s="382"/>
      <c r="NET17" s="382"/>
      <c r="NEU17" s="382"/>
      <c r="NEV17" s="382"/>
      <c r="NEW17" s="382"/>
      <c r="NEX17" s="382"/>
      <c r="NEY17" s="382"/>
      <c r="NEZ17" s="382"/>
      <c r="NFA17" s="382"/>
      <c r="NFB17" s="382"/>
      <c r="NFC17" s="382"/>
      <c r="NFD17" s="382"/>
      <c r="NFE17" s="382"/>
      <c r="NFF17" s="382"/>
      <c r="NFG17" s="382"/>
      <c r="NFH17" s="382"/>
      <c r="NFI17" s="382"/>
      <c r="NFJ17" s="382"/>
      <c r="NFK17" s="382"/>
      <c r="NFL17" s="382"/>
      <c r="NFM17" s="382"/>
      <c r="NFN17" s="382"/>
      <c r="NFO17" s="382"/>
      <c r="NFP17" s="382"/>
      <c r="NFQ17" s="382"/>
      <c r="NFR17" s="382"/>
      <c r="NFS17" s="382"/>
      <c r="NFT17" s="382"/>
      <c r="NFU17" s="382"/>
      <c r="NFV17" s="382"/>
      <c r="NFW17" s="382"/>
      <c r="NFX17" s="382"/>
      <c r="NFY17" s="382"/>
      <c r="NFZ17" s="382"/>
      <c r="NGA17" s="382"/>
      <c r="NGB17" s="382"/>
      <c r="NGC17" s="382"/>
      <c r="NGD17" s="382"/>
      <c r="NGE17" s="382"/>
      <c r="NGF17" s="382"/>
      <c r="NGG17" s="382"/>
      <c r="NGH17" s="382"/>
      <c r="NGI17" s="382"/>
      <c r="NGJ17" s="382"/>
      <c r="NGK17" s="382"/>
      <c r="NGL17" s="382"/>
      <c r="NGM17" s="382"/>
      <c r="NGN17" s="382"/>
      <c r="NGO17" s="382"/>
      <c r="NGP17" s="382"/>
      <c r="NGQ17" s="382"/>
      <c r="NGR17" s="382"/>
      <c r="NGS17" s="382"/>
      <c r="NGT17" s="382"/>
      <c r="NGU17" s="382"/>
      <c r="NGV17" s="382"/>
      <c r="NGW17" s="382"/>
      <c r="NGX17" s="382"/>
      <c r="NGY17" s="382"/>
      <c r="NGZ17" s="382"/>
      <c r="NHA17" s="382"/>
      <c r="NHB17" s="382"/>
      <c r="NHC17" s="382"/>
      <c r="NHD17" s="382"/>
      <c r="NHE17" s="382"/>
      <c r="NHF17" s="382"/>
      <c r="NHG17" s="382"/>
      <c r="NHH17" s="382"/>
      <c r="NHI17" s="382"/>
      <c r="NHJ17" s="382"/>
      <c r="NHK17" s="382"/>
      <c r="NHL17" s="382"/>
      <c r="NHM17" s="382"/>
      <c r="NHN17" s="382"/>
      <c r="NHO17" s="382"/>
      <c r="NHP17" s="382"/>
      <c r="NHQ17" s="382"/>
      <c r="NHR17" s="382"/>
      <c r="NHS17" s="382"/>
      <c r="NHT17" s="382"/>
      <c r="NHU17" s="382"/>
      <c r="NHV17" s="382"/>
      <c r="NHW17" s="382"/>
      <c r="NHX17" s="382"/>
      <c r="NHY17" s="382"/>
      <c r="NHZ17" s="382"/>
      <c r="NIA17" s="382"/>
      <c r="NIB17" s="382"/>
      <c r="NIC17" s="382"/>
      <c r="NID17" s="382"/>
      <c r="NIE17" s="382"/>
      <c r="NIF17" s="382"/>
      <c r="NIG17" s="382"/>
      <c r="NIH17" s="382"/>
      <c r="NII17" s="382"/>
      <c r="NIJ17" s="382"/>
      <c r="NIK17" s="382"/>
      <c r="NIL17" s="382"/>
      <c r="NIM17" s="382"/>
      <c r="NIN17" s="382"/>
      <c r="NIO17" s="382"/>
      <c r="NIP17" s="382"/>
      <c r="NIQ17" s="382"/>
      <c r="NIR17" s="382"/>
      <c r="NIS17" s="382"/>
      <c r="NIT17" s="382"/>
      <c r="NIU17" s="382"/>
      <c r="NIV17" s="382"/>
      <c r="NIW17" s="382"/>
      <c r="NIX17" s="382"/>
      <c r="NIY17" s="382"/>
      <c r="NIZ17" s="382"/>
      <c r="NJA17" s="382"/>
      <c r="NJB17" s="382"/>
      <c r="NJC17" s="382"/>
      <c r="NJD17" s="382"/>
      <c r="NJE17" s="382"/>
      <c r="NJF17" s="382"/>
      <c r="NJG17" s="382"/>
      <c r="NJH17" s="382"/>
      <c r="NJI17" s="382"/>
      <c r="NJJ17" s="382"/>
      <c r="NJK17" s="382"/>
      <c r="NJL17" s="382"/>
      <c r="NJM17" s="382"/>
      <c r="NJN17" s="382"/>
      <c r="NJO17" s="382"/>
      <c r="NJP17" s="382"/>
      <c r="NJQ17" s="382"/>
      <c r="NJR17" s="382"/>
      <c r="NJS17" s="382"/>
      <c r="NJT17" s="382"/>
      <c r="NJU17" s="382"/>
      <c r="NJV17" s="382"/>
      <c r="NJW17" s="382"/>
      <c r="NJX17" s="382"/>
      <c r="NJY17" s="382"/>
      <c r="NJZ17" s="382"/>
      <c r="NKA17" s="382"/>
      <c r="NKB17" s="382"/>
      <c r="NKC17" s="382"/>
      <c r="NKD17" s="382"/>
      <c r="NKE17" s="382"/>
      <c r="NKF17" s="382"/>
      <c r="NKG17" s="382"/>
      <c r="NKH17" s="382"/>
      <c r="NKI17" s="382"/>
      <c r="NKJ17" s="382"/>
      <c r="NKK17" s="382"/>
      <c r="NKL17" s="382"/>
      <c r="NKM17" s="382"/>
      <c r="NKN17" s="382"/>
      <c r="NKO17" s="382"/>
      <c r="NKP17" s="382"/>
      <c r="NKQ17" s="382"/>
      <c r="NKR17" s="382"/>
      <c r="NKS17" s="382"/>
      <c r="NKT17" s="382"/>
      <c r="NKU17" s="382"/>
      <c r="NKV17" s="382"/>
      <c r="NKW17" s="382"/>
      <c r="NKX17" s="382"/>
      <c r="NKY17" s="382"/>
      <c r="NKZ17" s="382"/>
      <c r="NLA17" s="382"/>
      <c r="NLB17" s="382"/>
      <c r="NLC17" s="382"/>
      <c r="NLD17" s="382"/>
      <c r="NLE17" s="382"/>
      <c r="NLF17" s="382"/>
      <c r="NLG17" s="382"/>
      <c r="NLH17" s="382"/>
      <c r="NLI17" s="382"/>
      <c r="NLJ17" s="382"/>
      <c r="NLK17" s="382"/>
      <c r="NLL17" s="382"/>
      <c r="NLM17" s="382"/>
      <c r="NLN17" s="382"/>
      <c r="NLO17" s="382"/>
      <c r="NLP17" s="382"/>
      <c r="NLQ17" s="382"/>
      <c r="NLR17" s="382"/>
      <c r="NLS17" s="382"/>
      <c r="NLT17" s="382"/>
      <c r="NLU17" s="382"/>
      <c r="NLV17" s="382"/>
      <c r="NLW17" s="382"/>
      <c r="NLX17" s="382"/>
      <c r="NLY17" s="382"/>
      <c r="NLZ17" s="382"/>
      <c r="NMA17" s="382"/>
      <c r="NMB17" s="382"/>
      <c r="NMC17" s="382"/>
      <c r="NMD17" s="382"/>
      <c r="NME17" s="382"/>
      <c r="NMF17" s="382"/>
      <c r="NMG17" s="382"/>
      <c r="NMH17" s="382"/>
      <c r="NMI17" s="382"/>
      <c r="NMJ17" s="382"/>
      <c r="NMK17" s="382"/>
      <c r="NML17" s="382"/>
      <c r="NMM17" s="382"/>
      <c r="NMN17" s="382"/>
      <c r="NMO17" s="382"/>
      <c r="NMP17" s="382"/>
      <c r="NMQ17" s="382"/>
      <c r="NMR17" s="382"/>
      <c r="NMS17" s="382"/>
      <c r="NMT17" s="382"/>
      <c r="NMU17" s="382"/>
      <c r="NMV17" s="382"/>
      <c r="NMW17" s="382"/>
      <c r="NMX17" s="382"/>
      <c r="NMY17" s="382"/>
      <c r="NMZ17" s="382"/>
      <c r="NNA17" s="382"/>
      <c r="NNB17" s="382"/>
      <c r="NNC17" s="382"/>
      <c r="NND17" s="382"/>
      <c r="NNE17" s="382"/>
      <c r="NNF17" s="382"/>
      <c r="NNG17" s="382"/>
      <c r="NNH17" s="382"/>
      <c r="NNI17" s="382"/>
      <c r="NNJ17" s="382"/>
      <c r="NNK17" s="382"/>
      <c r="NNL17" s="382"/>
      <c r="NNM17" s="382"/>
      <c r="NNN17" s="382"/>
      <c r="NNO17" s="382"/>
      <c r="NNP17" s="382"/>
      <c r="NNQ17" s="382"/>
      <c r="NNR17" s="382"/>
      <c r="NNS17" s="382"/>
      <c r="NNT17" s="382"/>
      <c r="NNU17" s="382"/>
      <c r="NNV17" s="382"/>
      <c r="NNW17" s="382"/>
      <c r="NNX17" s="382"/>
      <c r="NNY17" s="382"/>
      <c r="NNZ17" s="382"/>
      <c r="NOA17" s="382"/>
      <c r="NOB17" s="382"/>
      <c r="NOC17" s="382"/>
      <c r="NOD17" s="382"/>
      <c r="NOE17" s="382"/>
      <c r="NOF17" s="382"/>
      <c r="NOG17" s="382"/>
      <c r="NOH17" s="382"/>
      <c r="NOI17" s="382"/>
      <c r="NOJ17" s="382"/>
      <c r="NOK17" s="382"/>
      <c r="NOL17" s="382"/>
      <c r="NOM17" s="382"/>
      <c r="NON17" s="382"/>
      <c r="NOO17" s="382"/>
      <c r="NOP17" s="382"/>
      <c r="NOQ17" s="382"/>
      <c r="NOR17" s="382"/>
      <c r="NOS17" s="382"/>
      <c r="NOT17" s="382"/>
      <c r="NOU17" s="382"/>
      <c r="NOV17" s="382"/>
      <c r="NOW17" s="382"/>
      <c r="NOX17" s="382"/>
      <c r="NOY17" s="382"/>
      <c r="NOZ17" s="382"/>
      <c r="NPA17" s="382"/>
      <c r="NPB17" s="382"/>
      <c r="NPC17" s="382"/>
      <c r="NPD17" s="382"/>
      <c r="NPE17" s="382"/>
      <c r="NPF17" s="382"/>
      <c r="NPG17" s="382"/>
      <c r="NPH17" s="382"/>
      <c r="NPI17" s="382"/>
      <c r="NPJ17" s="382"/>
      <c r="NPK17" s="382"/>
      <c r="NPL17" s="382"/>
      <c r="NPM17" s="382"/>
      <c r="NPN17" s="382"/>
      <c r="NPO17" s="382"/>
      <c r="NPP17" s="382"/>
      <c r="NPQ17" s="382"/>
      <c r="NPR17" s="382"/>
      <c r="NPS17" s="382"/>
      <c r="NPT17" s="382"/>
      <c r="NPU17" s="382"/>
      <c r="NPV17" s="382"/>
      <c r="NPW17" s="382"/>
      <c r="NPX17" s="382"/>
      <c r="NPY17" s="382"/>
      <c r="NPZ17" s="382"/>
      <c r="NQA17" s="382"/>
      <c r="NQB17" s="382"/>
      <c r="NQC17" s="382"/>
      <c r="NQD17" s="382"/>
      <c r="NQE17" s="382"/>
      <c r="NQF17" s="382"/>
      <c r="NQG17" s="382"/>
      <c r="NQH17" s="382"/>
      <c r="NQI17" s="382"/>
      <c r="NQJ17" s="382"/>
      <c r="NQK17" s="382"/>
      <c r="NQL17" s="382"/>
      <c r="NQM17" s="382"/>
      <c r="NQN17" s="382"/>
      <c r="NQO17" s="382"/>
      <c r="NQP17" s="382"/>
      <c r="NQQ17" s="382"/>
      <c r="NQR17" s="382"/>
      <c r="NQS17" s="382"/>
      <c r="NQT17" s="382"/>
      <c r="NQU17" s="382"/>
      <c r="NQV17" s="382"/>
      <c r="NQW17" s="382"/>
      <c r="NQX17" s="382"/>
      <c r="NQY17" s="382"/>
      <c r="NQZ17" s="382"/>
      <c r="NRA17" s="382"/>
      <c r="NRB17" s="382"/>
      <c r="NRC17" s="382"/>
      <c r="NRD17" s="382"/>
      <c r="NRE17" s="382"/>
      <c r="NRF17" s="382"/>
      <c r="NRG17" s="382"/>
      <c r="NRH17" s="382"/>
      <c r="NRI17" s="382"/>
      <c r="NRJ17" s="382"/>
      <c r="NRK17" s="382"/>
      <c r="NRL17" s="382"/>
      <c r="NRM17" s="382"/>
      <c r="NRN17" s="382"/>
      <c r="NRO17" s="382"/>
      <c r="NRP17" s="382"/>
      <c r="NRQ17" s="382"/>
      <c r="NRR17" s="382"/>
      <c r="NRS17" s="382"/>
      <c r="NRT17" s="382"/>
      <c r="NRU17" s="382"/>
      <c r="NRV17" s="382"/>
      <c r="NRW17" s="382"/>
      <c r="NRX17" s="382"/>
      <c r="NRY17" s="382"/>
      <c r="NRZ17" s="382"/>
      <c r="NSA17" s="382"/>
      <c r="NSB17" s="382"/>
      <c r="NSC17" s="382"/>
      <c r="NSD17" s="382"/>
      <c r="NSE17" s="382"/>
      <c r="NSF17" s="382"/>
      <c r="NSG17" s="382"/>
      <c r="NSH17" s="382"/>
      <c r="NSI17" s="382"/>
      <c r="NSJ17" s="382"/>
      <c r="NSK17" s="382"/>
      <c r="NSL17" s="382"/>
      <c r="NSM17" s="382"/>
      <c r="NSN17" s="382"/>
      <c r="NSO17" s="382"/>
      <c r="NSP17" s="382"/>
      <c r="NSQ17" s="382"/>
      <c r="NSR17" s="382"/>
      <c r="NSS17" s="382"/>
      <c r="NST17" s="382"/>
      <c r="NSU17" s="382"/>
      <c r="NSV17" s="382"/>
      <c r="NSW17" s="382"/>
      <c r="NSX17" s="382"/>
      <c r="NSY17" s="382"/>
      <c r="NSZ17" s="382"/>
      <c r="NTA17" s="382"/>
      <c r="NTB17" s="382"/>
      <c r="NTC17" s="382"/>
      <c r="NTD17" s="382"/>
      <c r="NTE17" s="382"/>
      <c r="NTF17" s="382"/>
      <c r="NTG17" s="382"/>
      <c r="NTH17" s="382"/>
      <c r="NTI17" s="382"/>
      <c r="NTJ17" s="382"/>
      <c r="NTK17" s="382"/>
      <c r="NTL17" s="382"/>
      <c r="NTM17" s="382"/>
      <c r="NTN17" s="382"/>
      <c r="NTO17" s="382"/>
      <c r="NTP17" s="382"/>
      <c r="NTQ17" s="382"/>
      <c r="NTR17" s="382"/>
      <c r="NTS17" s="382"/>
      <c r="NTT17" s="382"/>
      <c r="NTU17" s="382"/>
      <c r="NTV17" s="382"/>
      <c r="NTW17" s="382"/>
      <c r="NTX17" s="382"/>
      <c r="NTY17" s="382"/>
      <c r="NTZ17" s="382"/>
      <c r="NUA17" s="382"/>
      <c r="NUB17" s="382"/>
      <c r="NUC17" s="382"/>
      <c r="NUD17" s="382"/>
      <c r="NUE17" s="382"/>
      <c r="NUF17" s="382"/>
      <c r="NUG17" s="382"/>
      <c r="NUH17" s="382"/>
      <c r="NUI17" s="382"/>
      <c r="NUJ17" s="382"/>
      <c r="NUK17" s="382"/>
      <c r="NUL17" s="382"/>
      <c r="NUM17" s="382"/>
      <c r="NUN17" s="382"/>
      <c r="NUO17" s="382"/>
      <c r="NUP17" s="382"/>
      <c r="NUQ17" s="382"/>
      <c r="NUR17" s="382"/>
      <c r="NUS17" s="382"/>
      <c r="NUT17" s="382"/>
      <c r="NUU17" s="382"/>
      <c r="NUV17" s="382"/>
      <c r="NUW17" s="382"/>
      <c r="NUX17" s="382"/>
      <c r="NUY17" s="382"/>
      <c r="NUZ17" s="382"/>
      <c r="NVA17" s="382"/>
      <c r="NVB17" s="382"/>
      <c r="NVC17" s="382"/>
      <c r="NVD17" s="382"/>
      <c r="NVE17" s="382"/>
      <c r="NVF17" s="382"/>
      <c r="NVG17" s="382"/>
      <c r="NVH17" s="382"/>
      <c r="NVI17" s="382"/>
      <c r="NVJ17" s="382"/>
      <c r="NVK17" s="382"/>
      <c r="NVL17" s="382"/>
      <c r="NVM17" s="382"/>
      <c r="NVN17" s="382"/>
      <c r="NVO17" s="382"/>
      <c r="NVP17" s="382"/>
      <c r="NVQ17" s="382"/>
      <c r="NVR17" s="382"/>
      <c r="NVS17" s="382"/>
      <c r="NVT17" s="382"/>
      <c r="NVU17" s="382"/>
      <c r="NVV17" s="382"/>
      <c r="NVW17" s="382"/>
      <c r="NVX17" s="382"/>
      <c r="NVY17" s="382"/>
      <c r="NVZ17" s="382"/>
      <c r="NWA17" s="382"/>
      <c r="NWB17" s="382"/>
      <c r="NWC17" s="382"/>
      <c r="NWD17" s="382"/>
      <c r="NWE17" s="382"/>
      <c r="NWF17" s="382"/>
      <c r="NWG17" s="382"/>
      <c r="NWH17" s="382"/>
      <c r="NWI17" s="382"/>
      <c r="NWJ17" s="382"/>
      <c r="NWK17" s="382"/>
      <c r="NWL17" s="382"/>
      <c r="NWM17" s="382"/>
      <c r="NWN17" s="382"/>
      <c r="NWO17" s="382"/>
      <c r="NWP17" s="382"/>
      <c r="NWQ17" s="382"/>
      <c r="NWR17" s="382"/>
      <c r="NWS17" s="382"/>
      <c r="NWT17" s="382"/>
      <c r="NWU17" s="382"/>
      <c r="NWV17" s="382"/>
      <c r="NWW17" s="382"/>
      <c r="NWX17" s="382"/>
      <c r="NWY17" s="382"/>
      <c r="NWZ17" s="382"/>
      <c r="NXA17" s="382"/>
      <c r="NXB17" s="382"/>
      <c r="NXC17" s="382"/>
      <c r="NXD17" s="382"/>
      <c r="NXE17" s="382"/>
      <c r="NXF17" s="382"/>
      <c r="NXG17" s="382"/>
      <c r="NXH17" s="382"/>
      <c r="NXI17" s="382"/>
      <c r="NXJ17" s="382"/>
      <c r="NXK17" s="382"/>
      <c r="NXL17" s="382"/>
      <c r="NXM17" s="382"/>
      <c r="NXN17" s="382"/>
      <c r="NXO17" s="382"/>
      <c r="NXP17" s="382"/>
      <c r="NXQ17" s="382"/>
      <c r="NXR17" s="382"/>
      <c r="NXS17" s="382"/>
      <c r="NXT17" s="382"/>
      <c r="NXU17" s="382"/>
      <c r="NXV17" s="382"/>
      <c r="NXW17" s="382"/>
      <c r="NXX17" s="382"/>
      <c r="NXY17" s="382"/>
      <c r="NXZ17" s="382"/>
      <c r="NYA17" s="382"/>
      <c r="NYB17" s="382"/>
      <c r="NYC17" s="382"/>
      <c r="NYD17" s="382"/>
      <c r="NYE17" s="382"/>
      <c r="NYF17" s="382"/>
      <c r="NYG17" s="382"/>
      <c r="NYH17" s="382"/>
      <c r="NYI17" s="382"/>
      <c r="NYJ17" s="382"/>
      <c r="NYK17" s="382"/>
      <c r="NYL17" s="382"/>
      <c r="NYM17" s="382"/>
      <c r="NYN17" s="382"/>
      <c r="NYO17" s="382"/>
      <c r="NYP17" s="382"/>
      <c r="NYQ17" s="382"/>
      <c r="NYR17" s="382"/>
      <c r="NYS17" s="382"/>
      <c r="NYT17" s="382"/>
      <c r="NYU17" s="382"/>
      <c r="NYV17" s="382"/>
      <c r="NYW17" s="382"/>
      <c r="NYX17" s="382"/>
      <c r="NYY17" s="382"/>
      <c r="NYZ17" s="382"/>
      <c r="NZA17" s="382"/>
      <c r="NZB17" s="382"/>
      <c r="NZC17" s="382"/>
      <c r="NZD17" s="382"/>
      <c r="NZE17" s="382"/>
      <c r="NZF17" s="382"/>
      <c r="NZG17" s="382"/>
      <c r="NZH17" s="382"/>
      <c r="NZI17" s="382"/>
      <c r="NZJ17" s="382"/>
      <c r="NZK17" s="382"/>
      <c r="NZL17" s="382"/>
      <c r="NZM17" s="382"/>
      <c r="NZN17" s="382"/>
      <c r="NZO17" s="382"/>
      <c r="NZP17" s="382"/>
      <c r="NZQ17" s="382"/>
      <c r="NZR17" s="382"/>
      <c r="NZS17" s="382"/>
      <c r="NZT17" s="382"/>
      <c r="NZU17" s="382"/>
      <c r="NZV17" s="382"/>
      <c r="NZW17" s="382"/>
      <c r="NZX17" s="382"/>
      <c r="NZY17" s="382"/>
      <c r="NZZ17" s="382"/>
      <c r="OAA17" s="382"/>
      <c r="OAB17" s="382"/>
      <c r="OAC17" s="382"/>
      <c r="OAD17" s="382"/>
      <c r="OAE17" s="382"/>
      <c r="OAF17" s="382"/>
      <c r="OAG17" s="382"/>
      <c r="OAH17" s="382"/>
      <c r="OAI17" s="382"/>
      <c r="OAJ17" s="382"/>
      <c r="OAK17" s="382"/>
      <c r="OAL17" s="382"/>
      <c r="OAM17" s="382"/>
      <c r="OAN17" s="382"/>
      <c r="OAO17" s="382"/>
      <c r="OAP17" s="382"/>
      <c r="OAQ17" s="382"/>
      <c r="OAR17" s="382"/>
      <c r="OAS17" s="382"/>
      <c r="OAT17" s="382"/>
      <c r="OAU17" s="382"/>
      <c r="OAV17" s="382"/>
      <c r="OAW17" s="382"/>
      <c r="OAX17" s="382"/>
      <c r="OAY17" s="382"/>
      <c r="OAZ17" s="382"/>
      <c r="OBA17" s="382"/>
      <c r="OBB17" s="382"/>
      <c r="OBC17" s="382"/>
      <c r="OBD17" s="382"/>
      <c r="OBE17" s="382"/>
      <c r="OBF17" s="382"/>
      <c r="OBG17" s="382"/>
      <c r="OBH17" s="382"/>
      <c r="OBI17" s="382"/>
      <c r="OBJ17" s="382"/>
      <c r="OBK17" s="382"/>
      <c r="OBL17" s="382"/>
      <c r="OBM17" s="382"/>
      <c r="OBN17" s="382"/>
      <c r="OBO17" s="382"/>
      <c r="OBP17" s="382"/>
      <c r="OBQ17" s="382"/>
      <c r="OBR17" s="382"/>
      <c r="OBS17" s="382"/>
      <c r="OBT17" s="382"/>
      <c r="OBU17" s="382"/>
      <c r="OBV17" s="382"/>
      <c r="OBW17" s="382"/>
      <c r="OBX17" s="382"/>
      <c r="OBY17" s="382"/>
      <c r="OBZ17" s="382"/>
      <c r="OCA17" s="382"/>
      <c r="OCB17" s="382"/>
      <c r="OCC17" s="382"/>
      <c r="OCD17" s="382"/>
      <c r="OCE17" s="382"/>
      <c r="OCF17" s="382"/>
      <c r="OCG17" s="382"/>
      <c r="OCH17" s="382"/>
      <c r="OCI17" s="382"/>
      <c r="OCJ17" s="382"/>
      <c r="OCK17" s="382"/>
      <c r="OCL17" s="382"/>
      <c r="OCM17" s="382"/>
      <c r="OCN17" s="382"/>
      <c r="OCO17" s="382"/>
      <c r="OCP17" s="382"/>
      <c r="OCQ17" s="382"/>
      <c r="OCR17" s="382"/>
      <c r="OCS17" s="382"/>
      <c r="OCT17" s="382"/>
      <c r="OCU17" s="382"/>
      <c r="OCV17" s="382"/>
      <c r="OCW17" s="382"/>
      <c r="OCX17" s="382"/>
      <c r="OCY17" s="382"/>
      <c r="OCZ17" s="382"/>
      <c r="ODA17" s="382"/>
      <c r="ODB17" s="382"/>
      <c r="ODC17" s="382"/>
      <c r="ODD17" s="382"/>
      <c r="ODE17" s="382"/>
      <c r="ODF17" s="382"/>
      <c r="ODG17" s="382"/>
      <c r="ODH17" s="382"/>
      <c r="ODI17" s="382"/>
      <c r="ODJ17" s="382"/>
      <c r="ODK17" s="382"/>
      <c r="ODL17" s="382"/>
      <c r="ODM17" s="382"/>
      <c r="ODN17" s="382"/>
      <c r="ODO17" s="382"/>
      <c r="ODP17" s="382"/>
      <c r="ODQ17" s="382"/>
      <c r="ODR17" s="382"/>
      <c r="ODS17" s="382"/>
      <c r="ODT17" s="382"/>
      <c r="ODU17" s="382"/>
      <c r="ODV17" s="382"/>
      <c r="ODW17" s="382"/>
      <c r="ODX17" s="382"/>
      <c r="ODY17" s="382"/>
      <c r="ODZ17" s="382"/>
      <c r="OEA17" s="382"/>
      <c r="OEB17" s="382"/>
      <c r="OEC17" s="382"/>
      <c r="OED17" s="382"/>
      <c r="OEE17" s="382"/>
      <c r="OEF17" s="382"/>
      <c r="OEG17" s="382"/>
      <c r="OEH17" s="382"/>
      <c r="OEI17" s="382"/>
      <c r="OEJ17" s="382"/>
      <c r="OEK17" s="382"/>
      <c r="OEL17" s="382"/>
      <c r="OEM17" s="382"/>
      <c r="OEN17" s="382"/>
      <c r="OEO17" s="382"/>
      <c r="OEP17" s="382"/>
      <c r="OEQ17" s="382"/>
      <c r="OER17" s="382"/>
      <c r="OES17" s="382"/>
      <c r="OET17" s="382"/>
      <c r="OEU17" s="382"/>
      <c r="OEV17" s="382"/>
      <c r="OEW17" s="382"/>
      <c r="OEX17" s="382"/>
      <c r="OEY17" s="382"/>
      <c r="OEZ17" s="382"/>
      <c r="OFA17" s="382"/>
      <c r="OFB17" s="382"/>
      <c r="OFC17" s="382"/>
      <c r="OFD17" s="382"/>
      <c r="OFE17" s="382"/>
      <c r="OFF17" s="382"/>
      <c r="OFG17" s="382"/>
      <c r="OFH17" s="382"/>
      <c r="OFI17" s="382"/>
      <c r="OFJ17" s="382"/>
      <c r="OFK17" s="382"/>
      <c r="OFL17" s="382"/>
      <c r="OFM17" s="382"/>
      <c r="OFN17" s="382"/>
      <c r="OFO17" s="382"/>
      <c r="OFP17" s="382"/>
      <c r="OFQ17" s="382"/>
      <c r="OFR17" s="382"/>
      <c r="OFS17" s="382"/>
      <c r="OFT17" s="382"/>
      <c r="OFU17" s="382"/>
      <c r="OFV17" s="382"/>
      <c r="OFW17" s="382"/>
      <c r="OFX17" s="382"/>
      <c r="OFY17" s="382"/>
      <c r="OFZ17" s="382"/>
      <c r="OGA17" s="382"/>
      <c r="OGB17" s="382"/>
      <c r="OGC17" s="382"/>
      <c r="OGD17" s="382"/>
      <c r="OGE17" s="382"/>
      <c r="OGF17" s="382"/>
      <c r="OGG17" s="382"/>
      <c r="OGH17" s="382"/>
      <c r="OGI17" s="382"/>
      <c r="OGJ17" s="382"/>
      <c r="OGK17" s="382"/>
      <c r="OGL17" s="382"/>
      <c r="OGM17" s="382"/>
      <c r="OGN17" s="382"/>
      <c r="OGO17" s="382"/>
      <c r="OGP17" s="382"/>
      <c r="OGQ17" s="382"/>
      <c r="OGR17" s="382"/>
      <c r="OGS17" s="382"/>
      <c r="OGT17" s="382"/>
      <c r="OGU17" s="382"/>
      <c r="OGV17" s="382"/>
      <c r="OGW17" s="382"/>
      <c r="OGX17" s="382"/>
      <c r="OGY17" s="382"/>
      <c r="OGZ17" s="382"/>
      <c r="OHA17" s="382"/>
      <c r="OHB17" s="382"/>
      <c r="OHC17" s="382"/>
      <c r="OHD17" s="382"/>
      <c r="OHE17" s="382"/>
      <c r="OHF17" s="382"/>
      <c r="OHG17" s="382"/>
      <c r="OHH17" s="382"/>
      <c r="OHI17" s="382"/>
      <c r="OHJ17" s="382"/>
      <c r="OHK17" s="382"/>
      <c r="OHL17" s="382"/>
      <c r="OHM17" s="382"/>
      <c r="OHN17" s="382"/>
      <c r="OHO17" s="382"/>
      <c r="OHP17" s="382"/>
      <c r="OHQ17" s="382"/>
      <c r="OHR17" s="382"/>
      <c r="OHS17" s="382"/>
      <c r="OHT17" s="382"/>
      <c r="OHU17" s="382"/>
      <c r="OHV17" s="382"/>
      <c r="OHW17" s="382"/>
      <c r="OHX17" s="382"/>
      <c r="OHY17" s="382"/>
      <c r="OHZ17" s="382"/>
      <c r="OIA17" s="382"/>
      <c r="OIB17" s="382"/>
      <c r="OIC17" s="382"/>
      <c r="OID17" s="382"/>
      <c r="OIE17" s="382"/>
      <c r="OIF17" s="382"/>
      <c r="OIG17" s="382"/>
      <c r="OIH17" s="382"/>
      <c r="OII17" s="382"/>
      <c r="OIJ17" s="382"/>
      <c r="OIK17" s="382"/>
      <c r="OIL17" s="382"/>
      <c r="OIM17" s="382"/>
      <c r="OIN17" s="382"/>
      <c r="OIO17" s="382"/>
      <c r="OIP17" s="382"/>
      <c r="OIQ17" s="382"/>
      <c r="OIR17" s="382"/>
      <c r="OIS17" s="382"/>
      <c r="OIT17" s="382"/>
      <c r="OIU17" s="382"/>
      <c r="OIV17" s="382"/>
      <c r="OIW17" s="382"/>
      <c r="OIX17" s="382"/>
      <c r="OIY17" s="382"/>
      <c r="OIZ17" s="382"/>
      <c r="OJA17" s="382"/>
      <c r="OJB17" s="382"/>
      <c r="OJC17" s="382"/>
      <c r="OJD17" s="382"/>
      <c r="OJE17" s="382"/>
      <c r="OJF17" s="382"/>
      <c r="OJG17" s="382"/>
      <c r="OJH17" s="382"/>
      <c r="OJI17" s="382"/>
      <c r="OJJ17" s="382"/>
      <c r="OJK17" s="382"/>
      <c r="OJL17" s="382"/>
      <c r="OJM17" s="382"/>
      <c r="OJN17" s="382"/>
      <c r="OJO17" s="382"/>
      <c r="OJP17" s="382"/>
      <c r="OJQ17" s="382"/>
      <c r="OJR17" s="382"/>
      <c r="OJS17" s="382"/>
      <c r="OJT17" s="382"/>
      <c r="OJU17" s="382"/>
      <c r="OJV17" s="382"/>
      <c r="OJW17" s="382"/>
      <c r="OJX17" s="382"/>
      <c r="OJY17" s="382"/>
      <c r="OJZ17" s="382"/>
      <c r="OKA17" s="382"/>
      <c r="OKB17" s="382"/>
      <c r="OKC17" s="382"/>
      <c r="OKD17" s="382"/>
      <c r="OKE17" s="382"/>
      <c r="OKF17" s="382"/>
      <c r="OKG17" s="382"/>
      <c r="OKH17" s="382"/>
      <c r="OKI17" s="382"/>
      <c r="OKJ17" s="382"/>
      <c r="OKK17" s="382"/>
      <c r="OKL17" s="382"/>
      <c r="OKM17" s="382"/>
      <c r="OKN17" s="382"/>
      <c r="OKO17" s="382"/>
      <c r="OKP17" s="382"/>
      <c r="OKQ17" s="382"/>
      <c r="OKR17" s="382"/>
      <c r="OKS17" s="382"/>
      <c r="OKT17" s="382"/>
      <c r="OKU17" s="382"/>
      <c r="OKV17" s="382"/>
      <c r="OKW17" s="382"/>
      <c r="OKX17" s="382"/>
      <c r="OKY17" s="382"/>
      <c r="OKZ17" s="382"/>
      <c r="OLA17" s="382"/>
      <c r="OLB17" s="382"/>
      <c r="OLC17" s="382"/>
      <c r="OLD17" s="382"/>
      <c r="OLE17" s="382"/>
      <c r="OLF17" s="382"/>
      <c r="OLG17" s="382"/>
      <c r="OLH17" s="382"/>
      <c r="OLI17" s="382"/>
      <c r="OLJ17" s="382"/>
      <c r="OLK17" s="382"/>
      <c r="OLL17" s="382"/>
      <c r="OLM17" s="382"/>
      <c r="OLN17" s="382"/>
      <c r="OLO17" s="382"/>
      <c r="OLP17" s="382"/>
      <c r="OLQ17" s="382"/>
      <c r="OLR17" s="382"/>
      <c r="OLS17" s="382"/>
      <c r="OLT17" s="382"/>
      <c r="OLU17" s="382"/>
      <c r="OLV17" s="382"/>
      <c r="OLW17" s="382"/>
      <c r="OLX17" s="382"/>
      <c r="OLY17" s="382"/>
      <c r="OLZ17" s="382"/>
      <c r="OMA17" s="382"/>
      <c r="OMB17" s="382"/>
      <c r="OMC17" s="382"/>
      <c r="OMD17" s="382"/>
      <c r="OME17" s="382"/>
      <c r="OMF17" s="382"/>
      <c r="OMG17" s="382"/>
      <c r="OMH17" s="382"/>
      <c r="OMI17" s="382"/>
      <c r="OMJ17" s="382"/>
      <c r="OMK17" s="382"/>
      <c r="OML17" s="382"/>
      <c r="OMM17" s="382"/>
      <c r="OMN17" s="382"/>
      <c r="OMO17" s="382"/>
      <c r="OMP17" s="382"/>
      <c r="OMQ17" s="382"/>
      <c r="OMR17" s="382"/>
      <c r="OMS17" s="382"/>
      <c r="OMT17" s="382"/>
      <c r="OMU17" s="382"/>
      <c r="OMV17" s="382"/>
      <c r="OMW17" s="382"/>
      <c r="OMX17" s="382"/>
      <c r="OMY17" s="382"/>
      <c r="OMZ17" s="382"/>
      <c r="ONA17" s="382"/>
      <c r="ONB17" s="382"/>
      <c r="ONC17" s="382"/>
      <c r="OND17" s="382"/>
      <c r="ONE17" s="382"/>
      <c r="ONF17" s="382"/>
      <c r="ONG17" s="382"/>
      <c r="ONH17" s="382"/>
      <c r="ONI17" s="382"/>
      <c r="ONJ17" s="382"/>
      <c r="ONK17" s="382"/>
      <c r="ONL17" s="382"/>
      <c r="ONM17" s="382"/>
      <c r="ONN17" s="382"/>
      <c r="ONO17" s="382"/>
      <c r="ONP17" s="382"/>
      <c r="ONQ17" s="382"/>
      <c r="ONR17" s="382"/>
      <c r="ONS17" s="382"/>
      <c r="ONT17" s="382"/>
      <c r="ONU17" s="382"/>
      <c r="ONV17" s="382"/>
      <c r="ONW17" s="382"/>
      <c r="ONX17" s="382"/>
      <c r="ONY17" s="382"/>
      <c r="ONZ17" s="382"/>
      <c r="OOA17" s="382"/>
      <c r="OOB17" s="382"/>
      <c r="OOC17" s="382"/>
      <c r="OOD17" s="382"/>
      <c r="OOE17" s="382"/>
      <c r="OOF17" s="382"/>
      <c r="OOG17" s="382"/>
      <c r="OOH17" s="382"/>
      <c r="OOI17" s="382"/>
      <c r="OOJ17" s="382"/>
      <c r="OOK17" s="382"/>
      <c r="OOL17" s="382"/>
      <c r="OOM17" s="382"/>
      <c r="OON17" s="382"/>
      <c r="OOO17" s="382"/>
      <c r="OOP17" s="382"/>
      <c r="OOQ17" s="382"/>
      <c r="OOR17" s="382"/>
      <c r="OOS17" s="382"/>
      <c r="OOT17" s="382"/>
      <c r="OOU17" s="382"/>
      <c r="OOV17" s="382"/>
      <c r="OOW17" s="382"/>
      <c r="OOX17" s="382"/>
      <c r="OOY17" s="382"/>
      <c r="OOZ17" s="382"/>
      <c r="OPA17" s="382"/>
      <c r="OPB17" s="382"/>
      <c r="OPC17" s="382"/>
      <c r="OPD17" s="382"/>
      <c r="OPE17" s="382"/>
      <c r="OPF17" s="382"/>
      <c r="OPG17" s="382"/>
      <c r="OPH17" s="382"/>
      <c r="OPI17" s="382"/>
      <c r="OPJ17" s="382"/>
      <c r="OPK17" s="382"/>
      <c r="OPL17" s="382"/>
      <c r="OPM17" s="382"/>
      <c r="OPN17" s="382"/>
      <c r="OPO17" s="382"/>
      <c r="OPP17" s="382"/>
      <c r="OPQ17" s="382"/>
      <c r="OPR17" s="382"/>
      <c r="OPS17" s="382"/>
      <c r="OPT17" s="382"/>
      <c r="OPU17" s="382"/>
      <c r="OPV17" s="382"/>
      <c r="OPW17" s="382"/>
      <c r="OPX17" s="382"/>
      <c r="OPY17" s="382"/>
      <c r="OPZ17" s="382"/>
      <c r="OQA17" s="382"/>
      <c r="OQB17" s="382"/>
      <c r="OQC17" s="382"/>
      <c r="OQD17" s="382"/>
      <c r="OQE17" s="382"/>
      <c r="OQF17" s="382"/>
      <c r="OQG17" s="382"/>
      <c r="OQH17" s="382"/>
      <c r="OQI17" s="382"/>
      <c r="OQJ17" s="382"/>
      <c r="OQK17" s="382"/>
      <c r="OQL17" s="382"/>
      <c r="OQM17" s="382"/>
      <c r="OQN17" s="382"/>
      <c r="OQO17" s="382"/>
      <c r="OQP17" s="382"/>
      <c r="OQQ17" s="382"/>
      <c r="OQR17" s="382"/>
      <c r="OQS17" s="382"/>
      <c r="OQT17" s="382"/>
      <c r="OQU17" s="382"/>
      <c r="OQV17" s="382"/>
      <c r="OQW17" s="382"/>
      <c r="OQX17" s="382"/>
      <c r="OQY17" s="382"/>
      <c r="OQZ17" s="382"/>
      <c r="ORA17" s="382"/>
      <c r="ORB17" s="382"/>
      <c r="ORC17" s="382"/>
      <c r="ORD17" s="382"/>
      <c r="ORE17" s="382"/>
      <c r="ORF17" s="382"/>
      <c r="ORG17" s="382"/>
      <c r="ORH17" s="382"/>
      <c r="ORI17" s="382"/>
      <c r="ORJ17" s="382"/>
      <c r="ORK17" s="382"/>
      <c r="ORL17" s="382"/>
      <c r="ORM17" s="382"/>
      <c r="ORN17" s="382"/>
      <c r="ORO17" s="382"/>
      <c r="ORP17" s="382"/>
      <c r="ORQ17" s="382"/>
      <c r="ORR17" s="382"/>
      <c r="ORS17" s="382"/>
      <c r="ORT17" s="382"/>
      <c r="ORU17" s="382"/>
      <c r="ORV17" s="382"/>
      <c r="ORW17" s="382"/>
      <c r="ORX17" s="382"/>
      <c r="ORY17" s="382"/>
      <c r="ORZ17" s="382"/>
      <c r="OSA17" s="382"/>
      <c r="OSB17" s="382"/>
      <c r="OSC17" s="382"/>
      <c r="OSD17" s="382"/>
      <c r="OSE17" s="382"/>
      <c r="OSF17" s="382"/>
      <c r="OSG17" s="382"/>
      <c r="OSH17" s="382"/>
      <c r="OSI17" s="382"/>
      <c r="OSJ17" s="382"/>
      <c r="OSK17" s="382"/>
      <c r="OSL17" s="382"/>
      <c r="OSM17" s="382"/>
      <c r="OSN17" s="382"/>
      <c r="OSO17" s="382"/>
      <c r="OSP17" s="382"/>
      <c r="OSQ17" s="382"/>
      <c r="OSR17" s="382"/>
      <c r="OSS17" s="382"/>
      <c r="OST17" s="382"/>
      <c r="OSU17" s="382"/>
      <c r="OSV17" s="382"/>
      <c r="OSW17" s="382"/>
      <c r="OSX17" s="382"/>
      <c r="OSY17" s="382"/>
      <c r="OSZ17" s="382"/>
      <c r="OTA17" s="382"/>
      <c r="OTB17" s="382"/>
      <c r="OTC17" s="382"/>
      <c r="OTD17" s="382"/>
      <c r="OTE17" s="382"/>
      <c r="OTF17" s="382"/>
      <c r="OTG17" s="382"/>
      <c r="OTH17" s="382"/>
      <c r="OTI17" s="382"/>
      <c r="OTJ17" s="382"/>
      <c r="OTK17" s="382"/>
      <c r="OTL17" s="382"/>
      <c r="OTM17" s="382"/>
      <c r="OTN17" s="382"/>
      <c r="OTO17" s="382"/>
      <c r="OTP17" s="382"/>
      <c r="OTQ17" s="382"/>
      <c r="OTR17" s="382"/>
      <c r="OTS17" s="382"/>
      <c r="OTT17" s="382"/>
      <c r="OTU17" s="382"/>
      <c r="OTV17" s="382"/>
      <c r="OTW17" s="382"/>
      <c r="OTX17" s="382"/>
      <c r="OTY17" s="382"/>
      <c r="OTZ17" s="382"/>
      <c r="OUA17" s="382"/>
      <c r="OUB17" s="382"/>
      <c r="OUC17" s="382"/>
      <c r="OUD17" s="382"/>
      <c r="OUE17" s="382"/>
      <c r="OUF17" s="382"/>
      <c r="OUG17" s="382"/>
      <c r="OUH17" s="382"/>
      <c r="OUI17" s="382"/>
      <c r="OUJ17" s="382"/>
      <c r="OUK17" s="382"/>
      <c r="OUL17" s="382"/>
      <c r="OUM17" s="382"/>
      <c r="OUN17" s="382"/>
      <c r="OUO17" s="382"/>
      <c r="OUP17" s="382"/>
      <c r="OUQ17" s="382"/>
      <c r="OUR17" s="382"/>
      <c r="OUS17" s="382"/>
      <c r="OUT17" s="382"/>
      <c r="OUU17" s="382"/>
      <c r="OUV17" s="382"/>
      <c r="OUW17" s="382"/>
      <c r="OUX17" s="382"/>
      <c r="OUY17" s="382"/>
      <c r="OUZ17" s="382"/>
      <c r="OVA17" s="382"/>
      <c r="OVB17" s="382"/>
      <c r="OVC17" s="382"/>
      <c r="OVD17" s="382"/>
      <c r="OVE17" s="382"/>
      <c r="OVF17" s="382"/>
      <c r="OVG17" s="382"/>
      <c r="OVH17" s="382"/>
      <c r="OVI17" s="382"/>
      <c r="OVJ17" s="382"/>
      <c r="OVK17" s="382"/>
      <c r="OVL17" s="382"/>
      <c r="OVM17" s="382"/>
      <c r="OVN17" s="382"/>
      <c r="OVO17" s="382"/>
      <c r="OVP17" s="382"/>
      <c r="OVQ17" s="382"/>
      <c r="OVR17" s="382"/>
      <c r="OVS17" s="382"/>
      <c r="OVT17" s="382"/>
      <c r="OVU17" s="382"/>
      <c r="OVV17" s="382"/>
      <c r="OVW17" s="382"/>
      <c r="OVX17" s="382"/>
      <c r="OVY17" s="382"/>
      <c r="OVZ17" s="382"/>
      <c r="OWA17" s="382"/>
      <c r="OWB17" s="382"/>
      <c r="OWC17" s="382"/>
      <c r="OWD17" s="382"/>
      <c r="OWE17" s="382"/>
      <c r="OWF17" s="382"/>
      <c r="OWG17" s="382"/>
      <c r="OWH17" s="382"/>
      <c r="OWI17" s="382"/>
      <c r="OWJ17" s="382"/>
      <c r="OWK17" s="382"/>
      <c r="OWL17" s="382"/>
      <c r="OWM17" s="382"/>
      <c r="OWN17" s="382"/>
      <c r="OWO17" s="382"/>
      <c r="OWP17" s="382"/>
      <c r="OWQ17" s="382"/>
      <c r="OWR17" s="382"/>
      <c r="OWS17" s="382"/>
      <c r="OWT17" s="382"/>
      <c r="OWU17" s="382"/>
      <c r="OWV17" s="382"/>
      <c r="OWW17" s="382"/>
      <c r="OWX17" s="382"/>
      <c r="OWY17" s="382"/>
      <c r="OWZ17" s="382"/>
      <c r="OXA17" s="382"/>
      <c r="OXB17" s="382"/>
      <c r="OXC17" s="382"/>
      <c r="OXD17" s="382"/>
      <c r="OXE17" s="382"/>
      <c r="OXF17" s="382"/>
      <c r="OXG17" s="382"/>
      <c r="OXH17" s="382"/>
      <c r="OXI17" s="382"/>
      <c r="OXJ17" s="382"/>
      <c r="OXK17" s="382"/>
      <c r="OXL17" s="382"/>
      <c r="OXM17" s="382"/>
      <c r="OXN17" s="382"/>
      <c r="OXO17" s="382"/>
      <c r="OXP17" s="382"/>
      <c r="OXQ17" s="382"/>
      <c r="OXR17" s="382"/>
      <c r="OXS17" s="382"/>
      <c r="OXT17" s="382"/>
      <c r="OXU17" s="382"/>
      <c r="OXV17" s="382"/>
      <c r="OXW17" s="382"/>
      <c r="OXX17" s="382"/>
      <c r="OXY17" s="382"/>
      <c r="OXZ17" s="382"/>
      <c r="OYA17" s="382"/>
      <c r="OYB17" s="382"/>
      <c r="OYC17" s="382"/>
      <c r="OYD17" s="382"/>
      <c r="OYE17" s="382"/>
      <c r="OYF17" s="382"/>
      <c r="OYG17" s="382"/>
      <c r="OYH17" s="382"/>
      <c r="OYI17" s="382"/>
      <c r="OYJ17" s="382"/>
      <c r="OYK17" s="382"/>
      <c r="OYL17" s="382"/>
      <c r="OYM17" s="382"/>
      <c r="OYN17" s="382"/>
      <c r="OYO17" s="382"/>
      <c r="OYP17" s="382"/>
      <c r="OYQ17" s="382"/>
      <c r="OYR17" s="382"/>
      <c r="OYS17" s="382"/>
      <c r="OYT17" s="382"/>
      <c r="OYU17" s="382"/>
      <c r="OYV17" s="382"/>
      <c r="OYW17" s="382"/>
      <c r="OYX17" s="382"/>
      <c r="OYY17" s="382"/>
      <c r="OYZ17" s="382"/>
      <c r="OZA17" s="382"/>
      <c r="OZB17" s="382"/>
      <c r="OZC17" s="382"/>
      <c r="OZD17" s="382"/>
      <c r="OZE17" s="382"/>
      <c r="OZF17" s="382"/>
      <c r="OZG17" s="382"/>
      <c r="OZH17" s="382"/>
      <c r="OZI17" s="382"/>
      <c r="OZJ17" s="382"/>
      <c r="OZK17" s="382"/>
      <c r="OZL17" s="382"/>
      <c r="OZM17" s="382"/>
      <c r="OZN17" s="382"/>
      <c r="OZO17" s="382"/>
      <c r="OZP17" s="382"/>
      <c r="OZQ17" s="382"/>
      <c r="OZR17" s="382"/>
      <c r="OZS17" s="382"/>
      <c r="OZT17" s="382"/>
      <c r="OZU17" s="382"/>
      <c r="OZV17" s="382"/>
      <c r="OZW17" s="382"/>
      <c r="OZX17" s="382"/>
      <c r="OZY17" s="382"/>
      <c r="OZZ17" s="382"/>
      <c r="PAA17" s="382"/>
      <c r="PAB17" s="382"/>
      <c r="PAC17" s="382"/>
      <c r="PAD17" s="382"/>
      <c r="PAE17" s="382"/>
      <c r="PAF17" s="382"/>
      <c r="PAG17" s="382"/>
      <c r="PAH17" s="382"/>
      <c r="PAI17" s="382"/>
      <c r="PAJ17" s="382"/>
      <c r="PAK17" s="382"/>
      <c r="PAL17" s="382"/>
      <c r="PAM17" s="382"/>
      <c r="PAN17" s="382"/>
      <c r="PAO17" s="382"/>
      <c r="PAP17" s="382"/>
      <c r="PAQ17" s="382"/>
      <c r="PAR17" s="382"/>
      <c r="PAS17" s="382"/>
      <c r="PAT17" s="382"/>
      <c r="PAU17" s="382"/>
      <c r="PAV17" s="382"/>
      <c r="PAW17" s="382"/>
      <c r="PAX17" s="382"/>
      <c r="PAY17" s="382"/>
      <c r="PAZ17" s="382"/>
      <c r="PBA17" s="382"/>
      <c r="PBB17" s="382"/>
      <c r="PBC17" s="382"/>
      <c r="PBD17" s="382"/>
      <c r="PBE17" s="382"/>
      <c r="PBF17" s="382"/>
      <c r="PBG17" s="382"/>
      <c r="PBH17" s="382"/>
      <c r="PBI17" s="382"/>
      <c r="PBJ17" s="382"/>
      <c r="PBK17" s="382"/>
      <c r="PBL17" s="382"/>
      <c r="PBM17" s="382"/>
      <c r="PBN17" s="382"/>
      <c r="PBO17" s="382"/>
      <c r="PBP17" s="382"/>
      <c r="PBQ17" s="382"/>
      <c r="PBR17" s="382"/>
      <c r="PBS17" s="382"/>
      <c r="PBT17" s="382"/>
      <c r="PBU17" s="382"/>
      <c r="PBV17" s="382"/>
      <c r="PBW17" s="382"/>
      <c r="PBX17" s="382"/>
      <c r="PBY17" s="382"/>
      <c r="PBZ17" s="382"/>
      <c r="PCA17" s="382"/>
      <c r="PCB17" s="382"/>
      <c r="PCC17" s="382"/>
      <c r="PCD17" s="382"/>
      <c r="PCE17" s="382"/>
      <c r="PCF17" s="382"/>
      <c r="PCG17" s="382"/>
      <c r="PCH17" s="382"/>
      <c r="PCI17" s="382"/>
      <c r="PCJ17" s="382"/>
      <c r="PCK17" s="382"/>
      <c r="PCL17" s="382"/>
      <c r="PCM17" s="382"/>
      <c r="PCN17" s="382"/>
      <c r="PCO17" s="382"/>
      <c r="PCP17" s="382"/>
      <c r="PCQ17" s="382"/>
      <c r="PCR17" s="382"/>
      <c r="PCS17" s="382"/>
      <c r="PCT17" s="382"/>
      <c r="PCU17" s="382"/>
      <c r="PCV17" s="382"/>
      <c r="PCW17" s="382"/>
      <c r="PCX17" s="382"/>
      <c r="PCY17" s="382"/>
      <c r="PCZ17" s="382"/>
      <c r="PDA17" s="382"/>
      <c r="PDB17" s="382"/>
      <c r="PDC17" s="382"/>
      <c r="PDD17" s="382"/>
      <c r="PDE17" s="382"/>
      <c r="PDF17" s="382"/>
      <c r="PDG17" s="382"/>
      <c r="PDH17" s="382"/>
      <c r="PDI17" s="382"/>
      <c r="PDJ17" s="382"/>
      <c r="PDK17" s="382"/>
      <c r="PDL17" s="382"/>
      <c r="PDM17" s="382"/>
      <c r="PDN17" s="382"/>
      <c r="PDO17" s="382"/>
      <c r="PDP17" s="382"/>
      <c r="PDQ17" s="382"/>
      <c r="PDR17" s="382"/>
      <c r="PDS17" s="382"/>
      <c r="PDT17" s="382"/>
      <c r="PDU17" s="382"/>
      <c r="PDV17" s="382"/>
      <c r="PDW17" s="382"/>
      <c r="PDX17" s="382"/>
      <c r="PDY17" s="382"/>
      <c r="PDZ17" s="382"/>
      <c r="PEA17" s="382"/>
      <c r="PEB17" s="382"/>
      <c r="PEC17" s="382"/>
      <c r="PED17" s="382"/>
      <c r="PEE17" s="382"/>
      <c r="PEF17" s="382"/>
      <c r="PEG17" s="382"/>
      <c r="PEH17" s="382"/>
      <c r="PEI17" s="382"/>
      <c r="PEJ17" s="382"/>
      <c r="PEK17" s="382"/>
      <c r="PEL17" s="382"/>
      <c r="PEM17" s="382"/>
      <c r="PEN17" s="382"/>
      <c r="PEO17" s="382"/>
      <c r="PEP17" s="382"/>
      <c r="PEQ17" s="382"/>
      <c r="PER17" s="382"/>
      <c r="PES17" s="382"/>
      <c r="PET17" s="382"/>
      <c r="PEU17" s="382"/>
      <c r="PEV17" s="382"/>
      <c r="PEW17" s="382"/>
      <c r="PEX17" s="382"/>
      <c r="PEY17" s="382"/>
      <c r="PEZ17" s="382"/>
      <c r="PFA17" s="382"/>
      <c r="PFB17" s="382"/>
      <c r="PFC17" s="382"/>
      <c r="PFD17" s="382"/>
      <c r="PFE17" s="382"/>
      <c r="PFF17" s="382"/>
      <c r="PFG17" s="382"/>
      <c r="PFH17" s="382"/>
      <c r="PFI17" s="382"/>
      <c r="PFJ17" s="382"/>
      <c r="PFK17" s="382"/>
      <c r="PFL17" s="382"/>
      <c r="PFM17" s="382"/>
      <c r="PFN17" s="382"/>
      <c r="PFO17" s="382"/>
      <c r="PFP17" s="382"/>
      <c r="PFQ17" s="382"/>
      <c r="PFR17" s="382"/>
      <c r="PFS17" s="382"/>
      <c r="PFT17" s="382"/>
      <c r="PFU17" s="382"/>
      <c r="PFV17" s="382"/>
      <c r="PFW17" s="382"/>
      <c r="PFX17" s="382"/>
      <c r="PFY17" s="382"/>
      <c r="PFZ17" s="382"/>
      <c r="PGA17" s="382"/>
      <c r="PGB17" s="382"/>
      <c r="PGC17" s="382"/>
      <c r="PGD17" s="382"/>
      <c r="PGE17" s="382"/>
      <c r="PGF17" s="382"/>
      <c r="PGG17" s="382"/>
      <c r="PGH17" s="382"/>
      <c r="PGI17" s="382"/>
      <c r="PGJ17" s="382"/>
      <c r="PGK17" s="382"/>
      <c r="PGL17" s="382"/>
      <c r="PGM17" s="382"/>
      <c r="PGN17" s="382"/>
      <c r="PGO17" s="382"/>
      <c r="PGP17" s="382"/>
      <c r="PGQ17" s="382"/>
      <c r="PGR17" s="382"/>
      <c r="PGS17" s="382"/>
      <c r="PGT17" s="382"/>
      <c r="PGU17" s="382"/>
      <c r="PGV17" s="382"/>
      <c r="PGW17" s="382"/>
      <c r="PGX17" s="382"/>
      <c r="PGY17" s="382"/>
      <c r="PGZ17" s="382"/>
      <c r="PHA17" s="382"/>
      <c r="PHB17" s="382"/>
      <c r="PHC17" s="382"/>
      <c r="PHD17" s="382"/>
      <c r="PHE17" s="382"/>
      <c r="PHF17" s="382"/>
      <c r="PHG17" s="382"/>
      <c r="PHH17" s="382"/>
      <c r="PHI17" s="382"/>
      <c r="PHJ17" s="382"/>
      <c r="PHK17" s="382"/>
      <c r="PHL17" s="382"/>
      <c r="PHM17" s="382"/>
      <c r="PHN17" s="382"/>
      <c r="PHO17" s="382"/>
      <c r="PHP17" s="382"/>
      <c r="PHQ17" s="382"/>
      <c r="PHR17" s="382"/>
      <c r="PHS17" s="382"/>
      <c r="PHT17" s="382"/>
      <c r="PHU17" s="382"/>
      <c r="PHV17" s="382"/>
      <c r="PHW17" s="382"/>
      <c r="PHX17" s="382"/>
      <c r="PHY17" s="382"/>
      <c r="PHZ17" s="382"/>
      <c r="PIA17" s="382"/>
      <c r="PIB17" s="382"/>
      <c r="PIC17" s="382"/>
      <c r="PID17" s="382"/>
      <c r="PIE17" s="382"/>
      <c r="PIF17" s="382"/>
      <c r="PIG17" s="382"/>
      <c r="PIH17" s="382"/>
      <c r="PII17" s="382"/>
      <c r="PIJ17" s="382"/>
      <c r="PIK17" s="382"/>
      <c r="PIL17" s="382"/>
      <c r="PIM17" s="382"/>
      <c r="PIN17" s="382"/>
      <c r="PIO17" s="382"/>
      <c r="PIP17" s="382"/>
      <c r="PIQ17" s="382"/>
      <c r="PIR17" s="382"/>
      <c r="PIS17" s="382"/>
      <c r="PIT17" s="382"/>
      <c r="PIU17" s="382"/>
      <c r="PIV17" s="382"/>
      <c r="PIW17" s="382"/>
      <c r="PIX17" s="382"/>
      <c r="PIY17" s="382"/>
      <c r="PIZ17" s="382"/>
      <c r="PJA17" s="382"/>
      <c r="PJB17" s="382"/>
      <c r="PJC17" s="382"/>
      <c r="PJD17" s="382"/>
      <c r="PJE17" s="382"/>
      <c r="PJF17" s="382"/>
      <c r="PJG17" s="382"/>
      <c r="PJH17" s="382"/>
      <c r="PJI17" s="382"/>
      <c r="PJJ17" s="382"/>
      <c r="PJK17" s="382"/>
      <c r="PJL17" s="382"/>
      <c r="PJM17" s="382"/>
      <c r="PJN17" s="382"/>
      <c r="PJO17" s="382"/>
      <c r="PJP17" s="382"/>
      <c r="PJQ17" s="382"/>
      <c r="PJR17" s="382"/>
      <c r="PJS17" s="382"/>
      <c r="PJT17" s="382"/>
      <c r="PJU17" s="382"/>
      <c r="PJV17" s="382"/>
      <c r="PJW17" s="382"/>
      <c r="PJX17" s="382"/>
      <c r="PJY17" s="382"/>
      <c r="PJZ17" s="382"/>
      <c r="PKA17" s="382"/>
      <c r="PKB17" s="382"/>
      <c r="PKC17" s="382"/>
      <c r="PKD17" s="382"/>
      <c r="PKE17" s="382"/>
      <c r="PKF17" s="382"/>
      <c r="PKG17" s="382"/>
      <c r="PKH17" s="382"/>
      <c r="PKI17" s="382"/>
      <c r="PKJ17" s="382"/>
      <c r="PKK17" s="382"/>
      <c r="PKL17" s="382"/>
      <c r="PKM17" s="382"/>
      <c r="PKN17" s="382"/>
      <c r="PKO17" s="382"/>
      <c r="PKP17" s="382"/>
      <c r="PKQ17" s="382"/>
      <c r="PKR17" s="382"/>
      <c r="PKS17" s="382"/>
      <c r="PKT17" s="382"/>
      <c r="PKU17" s="382"/>
      <c r="PKV17" s="382"/>
      <c r="PKW17" s="382"/>
      <c r="PKX17" s="382"/>
      <c r="PKY17" s="382"/>
      <c r="PKZ17" s="382"/>
      <c r="PLA17" s="382"/>
      <c r="PLB17" s="382"/>
      <c r="PLC17" s="382"/>
      <c r="PLD17" s="382"/>
      <c r="PLE17" s="382"/>
      <c r="PLF17" s="382"/>
      <c r="PLG17" s="382"/>
      <c r="PLH17" s="382"/>
      <c r="PLI17" s="382"/>
      <c r="PLJ17" s="382"/>
      <c r="PLK17" s="382"/>
      <c r="PLL17" s="382"/>
      <c r="PLM17" s="382"/>
      <c r="PLN17" s="382"/>
      <c r="PLO17" s="382"/>
      <c r="PLP17" s="382"/>
      <c r="PLQ17" s="382"/>
      <c r="PLR17" s="382"/>
      <c r="PLS17" s="382"/>
      <c r="PLT17" s="382"/>
      <c r="PLU17" s="382"/>
      <c r="PLV17" s="382"/>
      <c r="PLW17" s="382"/>
      <c r="PLX17" s="382"/>
      <c r="PLY17" s="382"/>
      <c r="PLZ17" s="382"/>
      <c r="PMA17" s="382"/>
      <c r="PMB17" s="382"/>
      <c r="PMC17" s="382"/>
      <c r="PMD17" s="382"/>
      <c r="PME17" s="382"/>
      <c r="PMF17" s="382"/>
      <c r="PMG17" s="382"/>
      <c r="PMH17" s="382"/>
      <c r="PMI17" s="382"/>
      <c r="PMJ17" s="382"/>
      <c r="PMK17" s="382"/>
      <c r="PML17" s="382"/>
      <c r="PMM17" s="382"/>
      <c r="PMN17" s="382"/>
      <c r="PMO17" s="382"/>
      <c r="PMP17" s="382"/>
      <c r="PMQ17" s="382"/>
      <c r="PMR17" s="382"/>
      <c r="PMS17" s="382"/>
      <c r="PMT17" s="382"/>
      <c r="PMU17" s="382"/>
      <c r="PMV17" s="382"/>
      <c r="PMW17" s="382"/>
      <c r="PMX17" s="382"/>
      <c r="PMY17" s="382"/>
      <c r="PMZ17" s="382"/>
      <c r="PNA17" s="382"/>
      <c r="PNB17" s="382"/>
      <c r="PNC17" s="382"/>
      <c r="PND17" s="382"/>
      <c r="PNE17" s="382"/>
      <c r="PNF17" s="382"/>
      <c r="PNG17" s="382"/>
      <c r="PNH17" s="382"/>
      <c r="PNI17" s="382"/>
      <c r="PNJ17" s="382"/>
      <c r="PNK17" s="382"/>
      <c r="PNL17" s="382"/>
      <c r="PNM17" s="382"/>
      <c r="PNN17" s="382"/>
      <c r="PNO17" s="382"/>
      <c r="PNP17" s="382"/>
      <c r="PNQ17" s="382"/>
      <c r="PNR17" s="382"/>
      <c r="PNS17" s="382"/>
      <c r="PNT17" s="382"/>
      <c r="PNU17" s="382"/>
      <c r="PNV17" s="382"/>
      <c r="PNW17" s="382"/>
      <c r="PNX17" s="382"/>
      <c r="PNY17" s="382"/>
      <c r="PNZ17" s="382"/>
      <c r="POA17" s="382"/>
      <c r="POB17" s="382"/>
      <c r="POC17" s="382"/>
      <c r="POD17" s="382"/>
      <c r="POE17" s="382"/>
      <c r="POF17" s="382"/>
      <c r="POG17" s="382"/>
      <c r="POH17" s="382"/>
      <c r="POI17" s="382"/>
      <c r="POJ17" s="382"/>
      <c r="POK17" s="382"/>
      <c r="POL17" s="382"/>
      <c r="POM17" s="382"/>
      <c r="PON17" s="382"/>
      <c r="POO17" s="382"/>
      <c r="POP17" s="382"/>
      <c r="POQ17" s="382"/>
      <c r="POR17" s="382"/>
      <c r="POS17" s="382"/>
      <c r="POT17" s="382"/>
      <c r="POU17" s="382"/>
      <c r="POV17" s="382"/>
      <c r="POW17" s="382"/>
      <c r="POX17" s="382"/>
      <c r="POY17" s="382"/>
      <c r="POZ17" s="382"/>
      <c r="PPA17" s="382"/>
      <c r="PPB17" s="382"/>
      <c r="PPC17" s="382"/>
      <c r="PPD17" s="382"/>
      <c r="PPE17" s="382"/>
      <c r="PPF17" s="382"/>
      <c r="PPG17" s="382"/>
      <c r="PPH17" s="382"/>
      <c r="PPI17" s="382"/>
      <c r="PPJ17" s="382"/>
      <c r="PPK17" s="382"/>
      <c r="PPL17" s="382"/>
      <c r="PPM17" s="382"/>
      <c r="PPN17" s="382"/>
      <c r="PPO17" s="382"/>
      <c r="PPP17" s="382"/>
      <c r="PPQ17" s="382"/>
      <c r="PPR17" s="382"/>
      <c r="PPS17" s="382"/>
      <c r="PPT17" s="382"/>
      <c r="PPU17" s="382"/>
      <c r="PPV17" s="382"/>
      <c r="PPW17" s="382"/>
      <c r="PPX17" s="382"/>
      <c r="PPY17" s="382"/>
      <c r="PPZ17" s="382"/>
      <c r="PQA17" s="382"/>
      <c r="PQB17" s="382"/>
      <c r="PQC17" s="382"/>
      <c r="PQD17" s="382"/>
      <c r="PQE17" s="382"/>
      <c r="PQF17" s="382"/>
      <c r="PQG17" s="382"/>
      <c r="PQH17" s="382"/>
      <c r="PQI17" s="382"/>
      <c r="PQJ17" s="382"/>
      <c r="PQK17" s="382"/>
      <c r="PQL17" s="382"/>
      <c r="PQM17" s="382"/>
      <c r="PQN17" s="382"/>
      <c r="PQO17" s="382"/>
      <c r="PQP17" s="382"/>
      <c r="PQQ17" s="382"/>
      <c r="PQR17" s="382"/>
      <c r="PQS17" s="382"/>
      <c r="PQT17" s="382"/>
      <c r="PQU17" s="382"/>
      <c r="PQV17" s="382"/>
      <c r="PQW17" s="382"/>
      <c r="PQX17" s="382"/>
      <c r="PQY17" s="382"/>
      <c r="PQZ17" s="382"/>
      <c r="PRA17" s="382"/>
      <c r="PRB17" s="382"/>
      <c r="PRC17" s="382"/>
      <c r="PRD17" s="382"/>
      <c r="PRE17" s="382"/>
      <c r="PRF17" s="382"/>
      <c r="PRG17" s="382"/>
      <c r="PRH17" s="382"/>
      <c r="PRI17" s="382"/>
      <c r="PRJ17" s="382"/>
      <c r="PRK17" s="382"/>
      <c r="PRL17" s="382"/>
      <c r="PRM17" s="382"/>
      <c r="PRN17" s="382"/>
      <c r="PRO17" s="382"/>
      <c r="PRP17" s="382"/>
      <c r="PRQ17" s="382"/>
      <c r="PRR17" s="382"/>
      <c r="PRS17" s="382"/>
      <c r="PRT17" s="382"/>
      <c r="PRU17" s="382"/>
      <c r="PRV17" s="382"/>
      <c r="PRW17" s="382"/>
      <c r="PRX17" s="382"/>
      <c r="PRY17" s="382"/>
      <c r="PRZ17" s="382"/>
      <c r="PSA17" s="382"/>
      <c r="PSB17" s="382"/>
      <c r="PSC17" s="382"/>
      <c r="PSD17" s="382"/>
      <c r="PSE17" s="382"/>
      <c r="PSF17" s="382"/>
      <c r="PSG17" s="382"/>
      <c r="PSH17" s="382"/>
      <c r="PSI17" s="382"/>
      <c r="PSJ17" s="382"/>
      <c r="PSK17" s="382"/>
      <c r="PSL17" s="382"/>
      <c r="PSM17" s="382"/>
      <c r="PSN17" s="382"/>
      <c r="PSO17" s="382"/>
      <c r="PSP17" s="382"/>
      <c r="PSQ17" s="382"/>
      <c r="PSR17" s="382"/>
      <c r="PSS17" s="382"/>
      <c r="PST17" s="382"/>
      <c r="PSU17" s="382"/>
      <c r="PSV17" s="382"/>
      <c r="PSW17" s="382"/>
      <c r="PSX17" s="382"/>
      <c r="PSY17" s="382"/>
      <c r="PSZ17" s="382"/>
      <c r="PTA17" s="382"/>
      <c r="PTB17" s="382"/>
      <c r="PTC17" s="382"/>
      <c r="PTD17" s="382"/>
      <c r="PTE17" s="382"/>
      <c r="PTF17" s="382"/>
      <c r="PTG17" s="382"/>
      <c r="PTH17" s="382"/>
      <c r="PTI17" s="382"/>
      <c r="PTJ17" s="382"/>
      <c r="PTK17" s="382"/>
      <c r="PTL17" s="382"/>
      <c r="PTM17" s="382"/>
      <c r="PTN17" s="382"/>
      <c r="PTO17" s="382"/>
      <c r="PTP17" s="382"/>
      <c r="PTQ17" s="382"/>
      <c r="PTR17" s="382"/>
      <c r="PTS17" s="382"/>
      <c r="PTT17" s="382"/>
      <c r="PTU17" s="382"/>
      <c r="PTV17" s="382"/>
      <c r="PTW17" s="382"/>
      <c r="PTX17" s="382"/>
      <c r="PTY17" s="382"/>
      <c r="PTZ17" s="382"/>
      <c r="PUA17" s="382"/>
      <c r="PUB17" s="382"/>
      <c r="PUC17" s="382"/>
      <c r="PUD17" s="382"/>
      <c r="PUE17" s="382"/>
      <c r="PUF17" s="382"/>
      <c r="PUG17" s="382"/>
      <c r="PUH17" s="382"/>
      <c r="PUI17" s="382"/>
      <c r="PUJ17" s="382"/>
      <c r="PUK17" s="382"/>
      <c r="PUL17" s="382"/>
      <c r="PUM17" s="382"/>
      <c r="PUN17" s="382"/>
      <c r="PUO17" s="382"/>
      <c r="PUP17" s="382"/>
      <c r="PUQ17" s="382"/>
      <c r="PUR17" s="382"/>
      <c r="PUS17" s="382"/>
      <c r="PUT17" s="382"/>
      <c r="PUU17" s="382"/>
      <c r="PUV17" s="382"/>
      <c r="PUW17" s="382"/>
      <c r="PUX17" s="382"/>
      <c r="PUY17" s="382"/>
      <c r="PUZ17" s="382"/>
      <c r="PVA17" s="382"/>
      <c r="PVB17" s="382"/>
      <c r="PVC17" s="382"/>
      <c r="PVD17" s="382"/>
      <c r="PVE17" s="382"/>
      <c r="PVF17" s="382"/>
      <c r="PVG17" s="382"/>
      <c r="PVH17" s="382"/>
      <c r="PVI17" s="382"/>
      <c r="PVJ17" s="382"/>
      <c r="PVK17" s="382"/>
      <c r="PVL17" s="382"/>
      <c r="PVM17" s="382"/>
      <c r="PVN17" s="382"/>
      <c r="PVO17" s="382"/>
      <c r="PVP17" s="382"/>
      <c r="PVQ17" s="382"/>
      <c r="PVR17" s="382"/>
      <c r="PVS17" s="382"/>
      <c r="PVT17" s="382"/>
      <c r="PVU17" s="382"/>
      <c r="PVV17" s="382"/>
      <c r="PVW17" s="382"/>
      <c r="PVX17" s="382"/>
      <c r="PVY17" s="382"/>
      <c r="PVZ17" s="382"/>
      <c r="PWA17" s="382"/>
      <c r="PWB17" s="382"/>
      <c r="PWC17" s="382"/>
      <c r="PWD17" s="382"/>
      <c r="PWE17" s="382"/>
      <c r="PWF17" s="382"/>
      <c r="PWG17" s="382"/>
      <c r="PWH17" s="382"/>
      <c r="PWI17" s="382"/>
      <c r="PWJ17" s="382"/>
      <c r="PWK17" s="382"/>
      <c r="PWL17" s="382"/>
      <c r="PWM17" s="382"/>
      <c r="PWN17" s="382"/>
      <c r="PWO17" s="382"/>
      <c r="PWP17" s="382"/>
      <c r="PWQ17" s="382"/>
      <c r="PWR17" s="382"/>
      <c r="PWS17" s="382"/>
      <c r="PWT17" s="382"/>
      <c r="PWU17" s="382"/>
      <c r="PWV17" s="382"/>
      <c r="PWW17" s="382"/>
      <c r="PWX17" s="382"/>
      <c r="PWY17" s="382"/>
      <c r="PWZ17" s="382"/>
      <c r="PXA17" s="382"/>
      <c r="PXB17" s="382"/>
      <c r="PXC17" s="382"/>
      <c r="PXD17" s="382"/>
      <c r="PXE17" s="382"/>
      <c r="PXF17" s="382"/>
      <c r="PXG17" s="382"/>
      <c r="PXH17" s="382"/>
      <c r="PXI17" s="382"/>
      <c r="PXJ17" s="382"/>
      <c r="PXK17" s="382"/>
      <c r="PXL17" s="382"/>
      <c r="PXM17" s="382"/>
      <c r="PXN17" s="382"/>
      <c r="PXO17" s="382"/>
      <c r="PXP17" s="382"/>
      <c r="PXQ17" s="382"/>
      <c r="PXR17" s="382"/>
      <c r="PXS17" s="382"/>
      <c r="PXT17" s="382"/>
      <c r="PXU17" s="382"/>
      <c r="PXV17" s="382"/>
      <c r="PXW17" s="382"/>
      <c r="PXX17" s="382"/>
      <c r="PXY17" s="382"/>
      <c r="PXZ17" s="382"/>
      <c r="PYA17" s="382"/>
      <c r="PYB17" s="382"/>
      <c r="PYC17" s="382"/>
      <c r="PYD17" s="382"/>
      <c r="PYE17" s="382"/>
      <c r="PYF17" s="382"/>
      <c r="PYG17" s="382"/>
      <c r="PYH17" s="382"/>
      <c r="PYI17" s="382"/>
      <c r="PYJ17" s="382"/>
      <c r="PYK17" s="382"/>
      <c r="PYL17" s="382"/>
      <c r="PYM17" s="382"/>
      <c r="PYN17" s="382"/>
      <c r="PYO17" s="382"/>
      <c r="PYP17" s="382"/>
      <c r="PYQ17" s="382"/>
      <c r="PYR17" s="382"/>
      <c r="PYS17" s="382"/>
      <c r="PYT17" s="382"/>
      <c r="PYU17" s="382"/>
      <c r="PYV17" s="382"/>
      <c r="PYW17" s="382"/>
      <c r="PYX17" s="382"/>
      <c r="PYY17" s="382"/>
      <c r="PYZ17" s="382"/>
      <c r="PZA17" s="382"/>
      <c r="PZB17" s="382"/>
      <c r="PZC17" s="382"/>
      <c r="PZD17" s="382"/>
      <c r="PZE17" s="382"/>
      <c r="PZF17" s="382"/>
      <c r="PZG17" s="382"/>
      <c r="PZH17" s="382"/>
      <c r="PZI17" s="382"/>
      <c r="PZJ17" s="382"/>
      <c r="PZK17" s="382"/>
      <c r="PZL17" s="382"/>
      <c r="PZM17" s="382"/>
      <c r="PZN17" s="382"/>
      <c r="PZO17" s="382"/>
      <c r="PZP17" s="382"/>
      <c r="PZQ17" s="382"/>
      <c r="PZR17" s="382"/>
      <c r="PZS17" s="382"/>
      <c r="PZT17" s="382"/>
      <c r="PZU17" s="382"/>
      <c r="PZV17" s="382"/>
      <c r="PZW17" s="382"/>
      <c r="PZX17" s="382"/>
      <c r="PZY17" s="382"/>
      <c r="PZZ17" s="382"/>
      <c r="QAA17" s="382"/>
      <c r="QAB17" s="382"/>
      <c r="QAC17" s="382"/>
      <c r="QAD17" s="382"/>
      <c r="QAE17" s="382"/>
      <c r="QAF17" s="382"/>
      <c r="QAG17" s="382"/>
      <c r="QAH17" s="382"/>
      <c r="QAI17" s="382"/>
      <c r="QAJ17" s="382"/>
      <c r="QAK17" s="382"/>
      <c r="QAL17" s="382"/>
      <c r="QAM17" s="382"/>
      <c r="QAN17" s="382"/>
      <c r="QAO17" s="382"/>
      <c r="QAP17" s="382"/>
      <c r="QAQ17" s="382"/>
      <c r="QAR17" s="382"/>
      <c r="QAS17" s="382"/>
      <c r="QAT17" s="382"/>
      <c r="QAU17" s="382"/>
      <c r="QAV17" s="382"/>
      <c r="QAW17" s="382"/>
      <c r="QAX17" s="382"/>
      <c r="QAY17" s="382"/>
      <c r="QAZ17" s="382"/>
      <c r="QBA17" s="382"/>
      <c r="QBB17" s="382"/>
      <c r="QBC17" s="382"/>
      <c r="QBD17" s="382"/>
      <c r="QBE17" s="382"/>
      <c r="QBF17" s="382"/>
      <c r="QBG17" s="382"/>
      <c r="QBH17" s="382"/>
      <c r="QBI17" s="382"/>
      <c r="QBJ17" s="382"/>
      <c r="QBK17" s="382"/>
      <c r="QBL17" s="382"/>
      <c r="QBM17" s="382"/>
      <c r="QBN17" s="382"/>
      <c r="QBO17" s="382"/>
      <c r="QBP17" s="382"/>
      <c r="QBQ17" s="382"/>
      <c r="QBR17" s="382"/>
      <c r="QBS17" s="382"/>
      <c r="QBT17" s="382"/>
      <c r="QBU17" s="382"/>
      <c r="QBV17" s="382"/>
      <c r="QBW17" s="382"/>
      <c r="QBX17" s="382"/>
      <c r="QBY17" s="382"/>
      <c r="QBZ17" s="382"/>
      <c r="QCA17" s="382"/>
      <c r="QCB17" s="382"/>
      <c r="QCC17" s="382"/>
      <c r="QCD17" s="382"/>
      <c r="QCE17" s="382"/>
      <c r="QCF17" s="382"/>
      <c r="QCG17" s="382"/>
      <c r="QCH17" s="382"/>
      <c r="QCI17" s="382"/>
      <c r="QCJ17" s="382"/>
      <c r="QCK17" s="382"/>
      <c r="QCL17" s="382"/>
      <c r="QCM17" s="382"/>
      <c r="QCN17" s="382"/>
      <c r="QCO17" s="382"/>
      <c r="QCP17" s="382"/>
      <c r="QCQ17" s="382"/>
      <c r="QCR17" s="382"/>
      <c r="QCS17" s="382"/>
      <c r="QCT17" s="382"/>
      <c r="QCU17" s="382"/>
      <c r="QCV17" s="382"/>
      <c r="QCW17" s="382"/>
      <c r="QCX17" s="382"/>
      <c r="QCY17" s="382"/>
      <c r="QCZ17" s="382"/>
      <c r="QDA17" s="382"/>
      <c r="QDB17" s="382"/>
      <c r="QDC17" s="382"/>
      <c r="QDD17" s="382"/>
      <c r="QDE17" s="382"/>
      <c r="QDF17" s="382"/>
      <c r="QDG17" s="382"/>
      <c r="QDH17" s="382"/>
      <c r="QDI17" s="382"/>
      <c r="QDJ17" s="382"/>
      <c r="QDK17" s="382"/>
      <c r="QDL17" s="382"/>
      <c r="QDM17" s="382"/>
      <c r="QDN17" s="382"/>
      <c r="QDO17" s="382"/>
      <c r="QDP17" s="382"/>
      <c r="QDQ17" s="382"/>
      <c r="QDR17" s="382"/>
      <c r="QDS17" s="382"/>
      <c r="QDT17" s="382"/>
      <c r="QDU17" s="382"/>
      <c r="QDV17" s="382"/>
      <c r="QDW17" s="382"/>
      <c r="QDX17" s="382"/>
      <c r="QDY17" s="382"/>
      <c r="QDZ17" s="382"/>
      <c r="QEA17" s="382"/>
      <c r="QEB17" s="382"/>
      <c r="QEC17" s="382"/>
      <c r="QED17" s="382"/>
      <c r="QEE17" s="382"/>
      <c r="QEF17" s="382"/>
      <c r="QEG17" s="382"/>
      <c r="QEH17" s="382"/>
      <c r="QEI17" s="382"/>
      <c r="QEJ17" s="382"/>
      <c r="QEK17" s="382"/>
      <c r="QEL17" s="382"/>
      <c r="QEM17" s="382"/>
      <c r="QEN17" s="382"/>
      <c r="QEO17" s="382"/>
      <c r="QEP17" s="382"/>
      <c r="QEQ17" s="382"/>
      <c r="QER17" s="382"/>
      <c r="QES17" s="382"/>
      <c r="QET17" s="382"/>
      <c r="QEU17" s="382"/>
      <c r="QEV17" s="382"/>
      <c r="QEW17" s="382"/>
      <c r="QEX17" s="382"/>
      <c r="QEY17" s="382"/>
      <c r="QEZ17" s="382"/>
      <c r="QFA17" s="382"/>
      <c r="QFB17" s="382"/>
      <c r="QFC17" s="382"/>
      <c r="QFD17" s="382"/>
      <c r="QFE17" s="382"/>
      <c r="QFF17" s="382"/>
      <c r="QFG17" s="382"/>
      <c r="QFH17" s="382"/>
      <c r="QFI17" s="382"/>
      <c r="QFJ17" s="382"/>
      <c r="QFK17" s="382"/>
      <c r="QFL17" s="382"/>
      <c r="QFM17" s="382"/>
      <c r="QFN17" s="382"/>
      <c r="QFO17" s="382"/>
      <c r="QFP17" s="382"/>
      <c r="QFQ17" s="382"/>
      <c r="QFR17" s="382"/>
      <c r="QFS17" s="382"/>
      <c r="QFT17" s="382"/>
      <c r="QFU17" s="382"/>
      <c r="QFV17" s="382"/>
      <c r="QFW17" s="382"/>
      <c r="QFX17" s="382"/>
      <c r="QFY17" s="382"/>
      <c r="QFZ17" s="382"/>
      <c r="QGA17" s="382"/>
      <c r="QGB17" s="382"/>
      <c r="QGC17" s="382"/>
      <c r="QGD17" s="382"/>
      <c r="QGE17" s="382"/>
      <c r="QGF17" s="382"/>
      <c r="QGG17" s="382"/>
      <c r="QGH17" s="382"/>
      <c r="QGI17" s="382"/>
      <c r="QGJ17" s="382"/>
      <c r="QGK17" s="382"/>
      <c r="QGL17" s="382"/>
      <c r="QGM17" s="382"/>
      <c r="QGN17" s="382"/>
      <c r="QGO17" s="382"/>
      <c r="QGP17" s="382"/>
      <c r="QGQ17" s="382"/>
      <c r="QGR17" s="382"/>
      <c r="QGS17" s="382"/>
      <c r="QGT17" s="382"/>
      <c r="QGU17" s="382"/>
      <c r="QGV17" s="382"/>
      <c r="QGW17" s="382"/>
      <c r="QGX17" s="382"/>
      <c r="QGY17" s="382"/>
      <c r="QGZ17" s="382"/>
      <c r="QHA17" s="382"/>
      <c r="QHB17" s="382"/>
      <c r="QHC17" s="382"/>
      <c r="QHD17" s="382"/>
      <c r="QHE17" s="382"/>
      <c r="QHF17" s="382"/>
      <c r="QHG17" s="382"/>
      <c r="QHH17" s="382"/>
      <c r="QHI17" s="382"/>
      <c r="QHJ17" s="382"/>
      <c r="QHK17" s="382"/>
      <c r="QHL17" s="382"/>
      <c r="QHM17" s="382"/>
      <c r="QHN17" s="382"/>
      <c r="QHO17" s="382"/>
      <c r="QHP17" s="382"/>
      <c r="QHQ17" s="382"/>
      <c r="QHR17" s="382"/>
      <c r="QHS17" s="382"/>
      <c r="QHT17" s="382"/>
      <c r="QHU17" s="382"/>
      <c r="QHV17" s="382"/>
      <c r="QHW17" s="382"/>
      <c r="QHX17" s="382"/>
      <c r="QHY17" s="382"/>
      <c r="QHZ17" s="382"/>
      <c r="QIA17" s="382"/>
      <c r="QIB17" s="382"/>
      <c r="QIC17" s="382"/>
      <c r="QID17" s="382"/>
      <c r="QIE17" s="382"/>
      <c r="QIF17" s="382"/>
      <c r="QIG17" s="382"/>
      <c r="QIH17" s="382"/>
      <c r="QII17" s="382"/>
      <c r="QIJ17" s="382"/>
      <c r="QIK17" s="382"/>
      <c r="QIL17" s="382"/>
      <c r="QIM17" s="382"/>
      <c r="QIN17" s="382"/>
      <c r="QIO17" s="382"/>
      <c r="QIP17" s="382"/>
      <c r="QIQ17" s="382"/>
      <c r="QIR17" s="382"/>
      <c r="QIS17" s="382"/>
      <c r="QIT17" s="382"/>
      <c r="QIU17" s="382"/>
      <c r="QIV17" s="382"/>
      <c r="QIW17" s="382"/>
      <c r="QIX17" s="382"/>
      <c r="QIY17" s="382"/>
      <c r="QIZ17" s="382"/>
      <c r="QJA17" s="382"/>
      <c r="QJB17" s="382"/>
      <c r="QJC17" s="382"/>
      <c r="QJD17" s="382"/>
      <c r="QJE17" s="382"/>
      <c r="QJF17" s="382"/>
      <c r="QJG17" s="382"/>
      <c r="QJH17" s="382"/>
      <c r="QJI17" s="382"/>
      <c r="QJJ17" s="382"/>
      <c r="QJK17" s="382"/>
      <c r="QJL17" s="382"/>
      <c r="QJM17" s="382"/>
      <c r="QJN17" s="382"/>
      <c r="QJO17" s="382"/>
      <c r="QJP17" s="382"/>
      <c r="QJQ17" s="382"/>
      <c r="QJR17" s="382"/>
      <c r="QJS17" s="382"/>
      <c r="QJT17" s="382"/>
      <c r="QJU17" s="382"/>
      <c r="QJV17" s="382"/>
      <c r="QJW17" s="382"/>
      <c r="QJX17" s="382"/>
      <c r="QJY17" s="382"/>
      <c r="QJZ17" s="382"/>
      <c r="QKA17" s="382"/>
      <c r="QKB17" s="382"/>
      <c r="QKC17" s="382"/>
      <c r="QKD17" s="382"/>
      <c r="QKE17" s="382"/>
      <c r="QKF17" s="382"/>
      <c r="QKG17" s="382"/>
      <c r="QKH17" s="382"/>
      <c r="QKI17" s="382"/>
      <c r="QKJ17" s="382"/>
      <c r="QKK17" s="382"/>
      <c r="QKL17" s="382"/>
      <c r="QKM17" s="382"/>
      <c r="QKN17" s="382"/>
      <c r="QKO17" s="382"/>
      <c r="QKP17" s="382"/>
      <c r="QKQ17" s="382"/>
      <c r="QKR17" s="382"/>
      <c r="QKS17" s="382"/>
      <c r="QKT17" s="382"/>
      <c r="QKU17" s="382"/>
      <c r="QKV17" s="382"/>
      <c r="QKW17" s="382"/>
      <c r="QKX17" s="382"/>
      <c r="QKY17" s="382"/>
      <c r="QKZ17" s="382"/>
      <c r="QLA17" s="382"/>
      <c r="QLB17" s="382"/>
      <c r="QLC17" s="382"/>
      <c r="QLD17" s="382"/>
      <c r="QLE17" s="382"/>
      <c r="QLF17" s="382"/>
      <c r="QLG17" s="382"/>
      <c r="QLH17" s="382"/>
      <c r="QLI17" s="382"/>
      <c r="QLJ17" s="382"/>
      <c r="QLK17" s="382"/>
      <c r="QLL17" s="382"/>
      <c r="QLM17" s="382"/>
      <c r="QLN17" s="382"/>
      <c r="QLO17" s="382"/>
      <c r="QLP17" s="382"/>
      <c r="QLQ17" s="382"/>
      <c r="QLR17" s="382"/>
      <c r="QLS17" s="382"/>
      <c r="QLT17" s="382"/>
      <c r="QLU17" s="382"/>
      <c r="QLV17" s="382"/>
      <c r="QLW17" s="382"/>
      <c r="QLX17" s="382"/>
      <c r="QLY17" s="382"/>
      <c r="QLZ17" s="382"/>
      <c r="QMA17" s="382"/>
      <c r="QMB17" s="382"/>
      <c r="QMC17" s="382"/>
      <c r="QMD17" s="382"/>
      <c r="QME17" s="382"/>
      <c r="QMF17" s="382"/>
      <c r="QMG17" s="382"/>
      <c r="QMH17" s="382"/>
      <c r="QMI17" s="382"/>
      <c r="QMJ17" s="382"/>
      <c r="QMK17" s="382"/>
      <c r="QML17" s="382"/>
      <c r="QMM17" s="382"/>
      <c r="QMN17" s="382"/>
      <c r="QMO17" s="382"/>
      <c r="QMP17" s="382"/>
      <c r="QMQ17" s="382"/>
      <c r="QMR17" s="382"/>
      <c r="QMS17" s="382"/>
      <c r="QMT17" s="382"/>
      <c r="QMU17" s="382"/>
      <c r="QMV17" s="382"/>
      <c r="QMW17" s="382"/>
      <c r="QMX17" s="382"/>
      <c r="QMY17" s="382"/>
      <c r="QMZ17" s="382"/>
      <c r="QNA17" s="382"/>
      <c r="QNB17" s="382"/>
      <c r="QNC17" s="382"/>
      <c r="QND17" s="382"/>
      <c r="QNE17" s="382"/>
      <c r="QNF17" s="382"/>
      <c r="QNG17" s="382"/>
      <c r="QNH17" s="382"/>
      <c r="QNI17" s="382"/>
      <c r="QNJ17" s="382"/>
      <c r="QNK17" s="382"/>
      <c r="QNL17" s="382"/>
      <c r="QNM17" s="382"/>
      <c r="QNN17" s="382"/>
      <c r="QNO17" s="382"/>
      <c r="QNP17" s="382"/>
      <c r="QNQ17" s="382"/>
      <c r="QNR17" s="382"/>
      <c r="QNS17" s="382"/>
      <c r="QNT17" s="382"/>
      <c r="QNU17" s="382"/>
      <c r="QNV17" s="382"/>
      <c r="QNW17" s="382"/>
      <c r="QNX17" s="382"/>
      <c r="QNY17" s="382"/>
      <c r="QNZ17" s="382"/>
      <c r="QOA17" s="382"/>
      <c r="QOB17" s="382"/>
      <c r="QOC17" s="382"/>
      <c r="QOD17" s="382"/>
      <c r="QOE17" s="382"/>
      <c r="QOF17" s="382"/>
      <c r="QOG17" s="382"/>
      <c r="QOH17" s="382"/>
      <c r="QOI17" s="382"/>
      <c r="QOJ17" s="382"/>
      <c r="QOK17" s="382"/>
      <c r="QOL17" s="382"/>
      <c r="QOM17" s="382"/>
      <c r="QON17" s="382"/>
      <c r="QOO17" s="382"/>
      <c r="QOP17" s="382"/>
      <c r="QOQ17" s="382"/>
      <c r="QOR17" s="382"/>
      <c r="QOS17" s="382"/>
      <c r="QOT17" s="382"/>
      <c r="QOU17" s="382"/>
      <c r="QOV17" s="382"/>
      <c r="QOW17" s="382"/>
      <c r="QOX17" s="382"/>
      <c r="QOY17" s="382"/>
      <c r="QOZ17" s="382"/>
      <c r="QPA17" s="382"/>
      <c r="QPB17" s="382"/>
      <c r="QPC17" s="382"/>
      <c r="QPD17" s="382"/>
      <c r="QPE17" s="382"/>
      <c r="QPF17" s="382"/>
      <c r="QPG17" s="382"/>
      <c r="QPH17" s="382"/>
      <c r="QPI17" s="382"/>
      <c r="QPJ17" s="382"/>
      <c r="QPK17" s="382"/>
      <c r="QPL17" s="382"/>
      <c r="QPM17" s="382"/>
      <c r="QPN17" s="382"/>
      <c r="QPO17" s="382"/>
      <c r="QPP17" s="382"/>
      <c r="QPQ17" s="382"/>
      <c r="QPR17" s="382"/>
      <c r="QPS17" s="382"/>
      <c r="QPT17" s="382"/>
      <c r="QPU17" s="382"/>
      <c r="QPV17" s="382"/>
      <c r="QPW17" s="382"/>
      <c r="QPX17" s="382"/>
      <c r="QPY17" s="382"/>
      <c r="QPZ17" s="382"/>
      <c r="QQA17" s="382"/>
      <c r="QQB17" s="382"/>
      <c r="QQC17" s="382"/>
      <c r="QQD17" s="382"/>
      <c r="QQE17" s="382"/>
      <c r="QQF17" s="382"/>
      <c r="QQG17" s="382"/>
      <c r="QQH17" s="382"/>
      <c r="QQI17" s="382"/>
      <c r="QQJ17" s="382"/>
      <c r="QQK17" s="382"/>
      <c r="QQL17" s="382"/>
      <c r="QQM17" s="382"/>
      <c r="QQN17" s="382"/>
      <c r="QQO17" s="382"/>
      <c r="QQP17" s="382"/>
      <c r="QQQ17" s="382"/>
      <c r="QQR17" s="382"/>
      <c r="QQS17" s="382"/>
      <c r="QQT17" s="382"/>
      <c r="QQU17" s="382"/>
      <c r="QQV17" s="382"/>
      <c r="QQW17" s="382"/>
      <c r="QQX17" s="382"/>
      <c r="QQY17" s="382"/>
      <c r="QQZ17" s="382"/>
      <c r="QRA17" s="382"/>
      <c r="QRB17" s="382"/>
      <c r="QRC17" s="382"/>
      <c r="QRD17" s="382"/>
      <c r="QRE17" s="382"/>
      <c r="QRF17" s="382"/>
      <c r="QRG17" s="382"/>
      <c r="QRH17" s="382"/>
      <c r="QRI17" s="382"/>
      <c r="QRJ17" s="382"/>
      <c r="QRK17" s="382"/>
      <c r="QRL17" s="382"/>
      <c r="QRM17" s="382"/>
      <c r="QRN17" s="382"/>
      <c r="QRO17" s="382"/>
      <c r="QRP17" s="382"/>
      <c r="QRQ17" s="382"/>
      <c r="QRR17" s="382"/>
      <c r="QRS17" s="382"/>
      <c r="QRT17" s="382"/>
      <c r="QRU17" s="382"/>
      <c r="QRV17" s="382"/>
      <c r="QRW17" s="382"/>
      <c r="QRX17" s="382"/>
      <c r="QRY17" s="382"/>
      <c r="QRZ17" s="382"/>
      <c r="QSA17" s="382"/>
      <c r="QSB17" s="382"/>
      <c r="QSC17" s="382"/>
      <c r="QSD17" s="382"/>
      <c r="QSE17" s="382"/>
      <c r="QSF17" s="382"/>
      <c r="QSG17" s="382"/>
      <c r="QSH17" s="382"/>
      <c r="QSI17" s="382"/>
      <c r="QSJ17" s="382"/>
      <c r="QSK17" s="382"/>
      <c r="QSL17" s="382"/>
      <c r="QSM17" s="382"/>
      <c r="QSN17" s="382"/>
      <c r="QSO17" s="382"/>
      <c r="QSP17" s="382"/>
      <c r="QSQ17" s="382"/>
      <c r="QSR17" s="382"/>
      <c r="QSS17" s="382"/>
      <c r="QST17" s="382"/>
      <c r="QSU17" s="382"/>
      <c r="QSV17" s="382"/>
      <c r="QSW17" s="382"/>
      <c r="QSX17" s="382"/>
      <c r="QSY17" s="382"/>
      <c r="QSZ17" s="382"/>
      <c r="QTA17" s="382"/>
      <c r="QTB17" s="382"/>
      <c r="QTC17" s="382"/>
      <c r="QTD17" s="382"/>
      <c r="QTE17" s="382"/>
      <c r="QTF17" s="382"/>
      <c r="QTG17" s="382"/>
      <c r="QTH17" s="382"/>
      <c r="QTI17" s="382"/>
      <c r="QTJ17" s="382"/>
      <c r="QTK17" s="382"/>
      <c r="QTL17" s="382"/>
      <c r="QTM17" s="382"/>
      <c r="QTN17" s="382"/>
      <c r="QTO17" s="382"/>
      <c r="QTP17" s="382"/>
      <c r="QTQ17" s="382"/>
      <c r="QTR17" s="382"/>
      <c r="QTS17" s="382"/>
      <c r="QTT17" s="382"/>
      <c r="QTU17" s="382"/>
      <c r="QTV17" s="382"/>
      <c r="QTW17" s="382"/>
      <c r="QTX17" s="382"/>
      <c r="QTY17" s="382"/>
      <c r="QTZ17" s="382"/>
      <c r="QUA17" s="382"/>
      <c r="QUB17" s="382"/>
      <c r="QUC17" s="382"/>
      <c r="QUD17" s="382"/>
      <c r="QUE17" s="382"/>
      <c r="QUF17" s="382"/>
      <c r="QUG17" s="382"/>
      <c r="QUH17" s="382"/>
      <c r="QUI17" s="382"/>
      <c r="QUJ17" s="382"/>
      <c r="QUK17" s="382"/>
      <c r="QUL17" s="382"/>
      <c r="QUM17" s="382"/>
      <c r="QUN17" s="382"/>
      <c r="QUO17" s="382"/>
      <c r="QUP17" s="382"/>
      <c r="QUQ17" s="382"/>
      <c r="QUR17" s="382"/>
      <c r="QUS17" s="382"/>
      <c r="QUT17" s="382"/>
      <c r="QUU17" s="382"/>
      <c r="QUV17" s="382"/>
      <c r="QUW17" s="382"/>
      <c r="QUX17" s="382"/>
      <c r="QUY17" s="382"/>
      <c r="QUZ17" s="382"/>
      <c r="QVA17" s="382"/>
      <c r="QVB17" s="382"/>
      <c r="QVC17" s="382"/>
      <c r="QVD17" s="382"/>
      <c r="QVE17" s="382"/>
      <c r="QVF17" s="382"/>
      <c r="QVG17" s="382"/>
      <c r="QVH17" s="382"/>
      <c r="QVI17" s="382"/>
      <c r="QVJ17" s="382"/>
      <c r="QVK17" s="382"/>
      <c r="QVL17" s="382"/>
      <c r="QVM17" s="382"/>
      <c r="QVN17" s="382"/>
      <c r="QVO17" s="382"/>
      <c r="QVP17" s="382"/>
      <c r="QVQ17" s="382"/>
      <c r="QVR17" s="382"/>
      <c r="QVS17" s="382"/>
      <c r="QVT17" s="382"/>
      <c r="QVU17" s="382"/>
      <c r="QVV17" s="382"/>
      <c r="QVW17" s="382"/>
      <c r="QVX17" s="382"/>
      <c r="QVY17" s="382"/>
      <c r="QVZ17" s="382"/>
      <c r="QWA17" s="382"/>
      <c r="QWB17" s="382"/>
      <c r="QWC17" s="382"/>
      <c r="QWD17" s="382"/>
      <c r="QWE17" s="382"/>
      <c r="QWF17" s="382"/>
      <c r="QWG17" s="382"/>
      <c r="QWH17" s="382"/>
      <c r="QWI17" s="382"/>
      <c r="QWJ17" s="382"/>
      <c r="QWK17" s="382"/>
      <c r="QWL17" s="382"/>
      <c r="QWM17" s="382"/>
      <c r="QWN17" s="382"/>
      <c r="QWO17" s="382"/>
      <c r="QWP17" s="382"/>
      <c r="QWQ17" s="382"/>
      <c r="QWR17" s="382"/>
      <c r="QWS17" s="382"/>
      <c r="QWT17" s="382"/>
      <c r="QWU17" s="382"/>
      <c r="QWV17" s="382"/>
      <c r="QWW17" s="382"/>
      <c r="QWX17" s="382"/>
      <c r="QWY17" s="382"/>
      <c r="QWZ17" s="382"/>
      <c r="QXA17" s="382"/>
      <c r="QXB17" s="382"/>
      <c r="QXC17" s="382"/>
      <c r="QXD17" s="382"/>
      <c r="QXE17" s="382"/>
      <c r="QXF17" s="382"/>
      <c r="QXG17" s="382"/>
      <c r="QXH17" s="382"/>
      <c r="QXI17" s="382"/>
      <c r="QXJ17" s="382"/>
      <c r="QXK17" s="382"/>
      <c r="QXL17" s="382"/>
      <c r="QXM17" s="382"/>
      <c r="QXN17" s="382"/>
      <c r="QXO17" s="382"/>
      <c r="QXP17" s="382"/>
      <c r="QXQ17" s="382"/>
      <c r="QXR17" s="382"/>
      <c r="QXS17" s="382"/>
      <c r="QXT17" s="382"/>
      <c r="QXU17" s="382"/>
      <c r="QXV17" s="382"/>
      <c r="QXW17" s="382"/>
      <c r="QXX17" s="382"/>
      <c r="QXY17" s="382"/>
      <c r="QXZ17" s="382"/>
      <c r="QYA17" s="382"/>
      <c r="QYB17" s="382"/>
      <c r="QYC17" s="382"/>
      <c r="QYD17" s="382"/>
      <c r="QYE17" s="382"/>
      <c r="QYF17" s="382"/>
      <c r="QYG17" s="382"/>
      <c r="QYH17" s="382"/>
      <c r="QYI17" s="382"/>
      <c r="QYJ17" s="382"/>
      <c r="QYK17" s="382"/>
      <c r="QYL17" s="382"/>
      <c r="QYM17" s="382"/>
      <c r="QYN17" s="382"/>
      <c r="QYO17" s="382"/>
      <c r="QYP17" s="382"/>
      <c r="QYQ17" s="382"/>
      <c r="QYR17" s="382"/>
      <c r="QYS17" s="382"/>
      <c r="QYT17" s="382"/>
      <c r="QYU17" s="382"/>
      <c r="QYV17" s="382"/>
      <c r="QYW17" s="382"/>
      <c r="QYX17" s="382"/>
      <c r="QYY17" s="382"/>
      <c r="QYZ17" s="382"/>
      <c r="QZA17" s="382"/>
      <c r="QZB17" s="382"/>
      <c r="QZC17" s="382"/>
      <c r="QZD17" s="382"/>
      <c r="QZE17" s="382"/>
      <c r="QZF17" s="382"/>
      <c r="QZG17" s="382"/>
      <c r="QZH17" s="382"/>
      <c r="QZI17" s="382"/>
      <c r="QZJ17" s="382"/>
      <c r="QZK17" s="382"/>
      <c r="QZL17" s="382"/>
      <c r="QZM17" s="382"/>
      <c r="QZN17" s="382"/>
      <c r="QZO17" s="382"/>
      <c r="QZP17" s="382"/>
      <c r="QZQ17" s="382"/>
      <c r="QZR17" s="382"/>
      <c r="QZS17" s="382"/>
      <c r="QZT17" s="382"/>
      <c r="QZU17" s="382"/>
      <c r="QZV17" s="382"/>
      <c r="QZW17" s="382"/>
      <c r="QZX17" s="382"/>
      <c r="QZY17" s="382"/>
      <c r="QZZ17" s="382"/>
      <c r="RAA17" s="382"/>
      <c r="RAB17" s="382"/>
      <c r="RAC17" s="382"/>
      <c r="RAD17" s="382"/>
      <c r="RAE17" s="382"/>
      <c r="RAF17" s="382"/>
      <c r="RAG17" s="382"/>
      <c r="RAH17" s="382"/>
      <c r="RAI17" s="382"/>
      <c r="RAJ17" s="382"/>
      <c r="RAK17" s="382"/>
      <c r="RAL17" s="382"/>
      <c r="RAM17" s="382"/>
      <c r="RAN17" s="382"/>
      <c r="RAO17" s="382"/>
      <c r="RAP17" s="382"/>
      <c r="RAQ17" s="382"/>
      <c r="RAR17" s="382"/>
      <c r="RAS17" s="382"/>
      <c r="RAT17" s="382"/>
      <c r="RAU17" s="382"/>
      <c r="RAV17" s="382"/>
      <c r="RAW17" s="382"/>
      <c r="RAX17" s="382"/>
      <c r="RAY17" s="382"/>
      <c r="RAZ17" s="382"/>
      <c r="RBA17" s="382"/>
      <c r="RBB17" s="382"/>
      <c r="RBC17" s="382"/>
      <c r="RBD17" s="382"/>
      <c r="RBE17" s="382"/>
      <c r="RBF17" s="382"/>
      <c r="RBG17" s="382"/>
      <c r="RBH17" s="382"/>
      <c r="RBI17" s="382"/>
      <c r="RBJ17" s="382"/>
      <c r="RBK17" s="382"/>
      <c r="RBL17" s="382"/>
      <c r="RBM17" s="382"/>
      <c r="RBN17" s="382"/>
      <c r="RBO17" s="382"/>
      <c r="RBP17" s="382"/>
      <c r="RBQ17" s="382"/>
      <c r="RBR17" s="382"/>
      <c r="RBS17" s="382"/>
      <c r="RBT17" s="382"/>
      <c r="RBU17" s="382"/>
      <c r="RBV17" s="382"/>
      <c r="RBW17" s="382"/>
      <c r="RBX17" s="382"/>
      <c r="RBY17" s="382"/>
      <c r="RBZ17" s="382"/>
      <c r="RCA17" s="382"/>
      <c r="RCB17" s="382"/>
      <c r="RCC17" s="382"/>
      <c r="RCD17" s="382"/>
      <c r="RCE17" s="382"/>
      <c r="RCF17" s="382"/>
      <c r="RCG17" s="382"/>
      <c r="RCH17" s="382"/>
      <c r="RCI17" s="382"/>
      <c r="RCJ17" s="382"/>
      <c r="RCK17" s="382"/>
      <c r="RCL17" s="382"/>
      <c r="RCM17" s="382"/>
      <c r="RCN17" s="382"/>
      <c r="RCO17" s="382"/>
      <c r="RCP17" s="382"/>
      <c r="RCQ17" s="382"/>
      <c r="RCR17" s="382"/>
      <c r="RCS17" s="382"/>
      <c r="RCT17" s="382"/>
      <c r="RCU17" s="382"/>
      <c r="RCV17" s="382"/>
      <c r="RCW17" s="382"/>
      <c r="RCX17" s="382"/>
      <c r="RCY17" s="382"/>
      <c r="RCZ17" s="382"/>
      <c r="RDA17" s="382"/>
      <c r="RDB17" s="382"/>
      <c r="RDC17" s="382"/>
      <c r="RDD17" s="382"/>
      <c r="RDE17" s="382"/>
      <c r="RDF17" s="382"/>
      <c r="RDG17" s="382"/>
      <c r="RDH17" s="382"/>
      <c r="RDI17" s="382"/>
      <c r="RDJ17" s="382"/>
      <c r="RDK17" s="382"/>
      <c r="RDL17" s="382"/>
      <c r="RDM17" s="382"/>
      <c r="RDN17" s="382"/>
      <c r="RDO17" s="382"/>
      <c r="RDP17" s="382"/>
      <c r="RDQ17" s="382"/>
      <c r="RDR17" s="382"/>
      <c r="RDS17" s="382"/>
      <c r="RDT17" s="382"/>
      <c r="RDU17" s="382"/>
      <c r="RDV17" s="382"/>
      <c r="RDW17" s="382"/>
      <c r="RDX17" s="382"/>
      <c r="RDY17" s="382"/>
      <c r="RDZ17" s="382"/>
      <c r="REA17" s="382"/>
      <c r="REB17" s="382"/>
      <c r="REC17" s="382"/>
      <c r="RED17" s="382"/>
      <c r="REE17" s="382"/>
      <c r="REF17" s="382"/>
      <c r="REG17" s="382"/>
      <c r="REH17" s="382"/>
      <c r="REI17" s="382"/>
      <c r="REJ17" s="382"/>
      <c r="REK17" s="382"/>
      <c r="REL17" s="382"/>
      <c r="REM17" s="382"/>
      <c r="REN17" s="382"/>
      <c r="REO17" s="382"/>
      <c r="REP17" s="382"/>
      <c r="REQ17" s="382"/>
      <c r="RER17" s="382"/>
      <c r="RES17" s="382"/>
      <c r="RET17" s="382"/>
      <c r="REU17" s="382"/>
      <c r="REV17" s="382"/>
      <c r="REW17" s="382"/>
      <c r="REX17" s="382"/>
      <c r="REY17" s="382"/>
      <c r="REZ17" s="382"/>
      <c r="RFA17" s="382"/>
      <c r="RFB17" s="382"/>
      <c r="RFC17" s="382"/>
      <c r="RFD17" s="382"/>
      <c r="RFE17" s="382"/>
      <c r="RFF17" s="382"/>
      <c r="RFG17" s="382"/>
      <c r="RFH17" s="382"/>
      <c r="RFI17" s="382"/>
      <c r="RFJ17" s="382"/>
      <c r="RFK17" s="382"/>
      <c r="RFL17" s="382"/>
      <c r="RFM17" s="382"/>
      <c r="RFN17" s="382"/>
      <c r="RFO17" s="382"/>
      <c r="RFP17" s="382"/>
      <c r="RFQ17" s="382"/>
      <c r="RFR17" s="382"/>
      <c r="RFS17" s="382"/>
      <c r="RFT17" s="382"/>
      <c r="RFU17" s="382"/>
      <c r="RFV17" s="382"/>
      <c r="RFW17" s="382"/>
      <c r="RFX17" s="382"/>
      <c r="RFY17" s="382"/>
      <c r="RFZ17" s="382"/>
      <c r="RGA17" s="382"/>
      <c r="RGB17" s="382"/>
      <c r="RGC17" s="382"/>
      <c r="RGD17" s="382"/>
      <c r="RGE17" s="382"/>
      <c r="RGF17" s="382"/>
      <c r="RGG17" s="382"/>
      <c r="RGH17" s="382"/>
      <c r="RGI17" s="382"/>
      <c r="RGJ17" s="382"/>
      <c r="RGK17" s="382"/>
      <c r="RGL17" s="382"/>
      <c r="RGM17" s="382"/>
      <c r="RGN17" s="382"/>
      <c r="RGO17" s="382"/>
      <c r="RGP17" s="382"/>
      <c r="RGQ17" s="382"/>
      <c r="RGR17" s="382"/>
      <c r="RGS17" s="382"/>
      <c r="RGT17" s="382"/>
      <c r="RGU17" s="382"/>
      <c r="RGV17" s="382"/>
      <c r="RGW17" s="382"/>
      <c r="RGX17" s="382"/>
      <c r="RGY17" s="382"/>
      <c r="RGZ17" s="382"/>
      <c r="RHA17" s="382"/>
      <c r="RHB17" s="382"/>
      <c r="RHC17" s="382"/>
      <c r="RHD17" s="382"/>
      <c r="RHE17" s="382"/>
      <c r="RHF17" s="382"/>
      <c r="RHG17" s="382"/>
      <c r="RHH17" s="382"/>
      <c r="RHI17" s="382"/>
      <c r="RHJ17" s="382"/>
      <c r="RHK17" s="382"/>
      <c r="RHL17" s="382"/>
      <c r="RHM17" s="382"/>
      <c r="RHN17" s="382"/>
      <c r="RHO17" s="382"/>
      <c r="RHP17" s="382"/>
      <c r="RHQ17" s="382"/>
      <c r="RHR17" s="382"/>
      <c r="RHS17" s="382"/>
      <c r="RHT17" s="382"/>
      <c r="RHU17" s="382"/>
      <c r="RHV17" s="382"/>
      <c r="RHW17" s="382"/>
      <c r="RHX17" s="382"/>
      <c r="RHY17" s="382"/>
      <c r="RHZ17" s="382"/>
      <c r="RIA17" s="382"/>
      <c r="RIB17" s="382"/>
      <c r="RIC17" s="382"/>
      <c r="RID17" s="382"/>
      <c r="RIE17" s="382"/>
      <c r="RIF17" s="382"/>
      <c r="RIG17" s="382"/>
      <c r="RIH17" s="382"/>
      <c r="RII17" s="382"/>
      <c r="RIJ17" s="382"/>
      <c r="RIK17" s="382"/>
      <c r="RIL17" s="382"/>
      <c r="RIM17" s="382"/>
      <c r="RIN17" s="382"/>
      <c r="RIO17" s="382"/>
      <c r="RIP17" s="382"/>
      <c r="RIQ17" s="382"/>
      <c r="RIR17" s="382"/>
      <c r="RIS17" s="382"/>
      <c r="RIT17" s="382"/>
      <c r="RIU17" s="382"/>
      <c r="RIV17" s="382"/>
      <c r="RIW17" s="382"/>
      <c r="RIX17" s="382"/>
      <c r="RIY17" s="382"/>
      <c r="RIZ17" s="382"/>
      <c r="RJA17" s="382"/>
      <c r="RJB17" s="382"/>
      <c r="RJC17" s="382"/>
      <c r="RJD17" s="382"/>
      <c r="RJE17" s="382"/>
      <c r="RJF17" s="382"/>
      <c r="RJG17" s="382"/>
      <c r="RJH17" s="382"/>
      <c r="RJI17" s="382"/>
      <c r="RJJ17" s="382"/>
      <c r="RJK17" s="382"/>
      <c r="RJL17" s="382"/>
      <c r="RJM17" s="382"/>
      <c r="RJN17" s="382"/>
      <c r="RJO17" s="382"/>
      <c r="RJP17" s="382"/>
      <c r="RJQ17" s="382"/>
      <c r="RJR17" s="382"/>
      <c r="RJS17" s="382"/>
      <c r="RJT17" s="382"/>
      <c r="RJU17" s="382"/>
      <c r="RJV17" s="382"/>
      <c r="RJW17" s="382"/>
      <c r="RJX17" s="382"/>
      <c r="RJY17" s="382"/>
      <c r="RJZ17" s="382"/>
      <c r="RKA17" s="382"/>
      <c r="RKB17" s="382"/>
      <c r="RKC17" s="382"/>
      <c r="RKD17" s="382"/>
      <c r="RKE17" s="382"/>
      <c r="RKF17" s="382"/>
      <c r="RKG17" s="382"/>
      <c r="RKH17" s="382"/>
      <c r="RKI17" s="382"/>
      <c r="RKJ17" s="382"/>
      <c r="RKK17" s="382"/>
      <c r="RKL17" s="382"/>
      <c r="RKM17" s="382"/>
      <c r="RKN17" s="382"/>
      <c r="RKO17" s="382"/>
      <c r="RKP17" s="382"/>
      <c r="RKQ17" s="382"/>
      <c r="RKR17" s="382"/>
      <c r="RKS17" s="382"/>
      <c r="RKT17" s="382"/>
      <c r="RKU17" s="382"/>
      <c r="RKV17" s="382"/>
      <c r="RKW17" s="382"/>
      <c r="RKX17" s="382"/>
      <c r="RKY17" s="382"/>
      <c r="RKZ17" s="382"/>
      <c r="RLA17" s="382"/>
      <c r="RLB17" s="382"/>
      <c r="RLC17" s="382"/>
      <c r="RLD17" s="382"/>
      <c r="RLE17" s="382"/>
      <c r="RLF17" s="382"/>
      <c r="RLG17" s="382"/>
      <c r="RLH17" s="382"/>
      <c r="RLI17" s="382"/>
      <c r="RLJ17" s="382"/>
      <c r="RLK17" s="382"/>
      <c r="RLL17" s="382"/>
      <c r="RLM17" s="382"/>
      <c r="RLN17" s="382"/>
      <c r="RLO17" s="382"/>
      <c r="RLP17" s="382"/>
      <c r="RLQ17" s="382"/>
      <c r="RLR17" s="382"/>
      <c r="RLS17" s="382"/>
      <c r="RLT17" s="382"/>
      <c r="RLU17" s="382"/>
      <c r="RLV17" s="382"/>
      <c r="RLW17" s="382"/>
      <c r="RLX17" s="382"/>
      <c r="RLY17" s="382"/>
      <c r="RLZ17" s="382"/>
      <c r="RMA17" s="382"/>
      <c r="RMB17" s="382"/>
      <c r="RMC17" s="382"/>
      <c r="RMD17" s="382"/>
      <c r="RME17" s="382"/>
      <c r="RMF17" s="382"/>
      <c r="RMG17" s="382"/>
      <c r="RMH17" s="382"/>
      <c r="RMI17" s="382"/>
      <c r="RMJ17" s="382"/>
      <c r="RMK17" s="382"/>
      <c r="RML17" s="382"/>
      <c r="RMM17" s="382"/>
      <c r="RMN17" s="382"/>
      <c r="RMO17" s="382"/>
      <c r="RMP17" s="382"/>
      <c r="RMQ17" s="382"/>
      <c r="RMR17" s="382"/>
      <c r="RMS17" s="382"/>
      <c r="RMT17" s="382"/>
      <c r="RMU17" s="382"/>
      <c r="RMV17" s="382"/>
      <c r="RMW17" s="382"/>
      <c r="RMX17" s="382"/>
      <c r="RMY17" s="382"/>
      <c r="RMZ17" s="382"/>
      <c r="RNA17" s="382"/>
      <c r="RNB17" s="382"/>
      <c r="RNC17" s="382"/>
      <c r="RND17" s="382"/>
      <c r="RNE17" s="382"/>
      <c r="RNF17" s="382"/>
      <c r="RNG17" s="382"/>
      <c r="RNH17" s="382"/>
      <c r="RNI17" s="382"/>
      <c r="RNJ17" s="382"/>
      <c r="RNK17" s="382"/>
      <c r="RNL17" s="382"/>
      <c r="RNM17" s="382"/>
      <c r="RNN17" s="382"/>
      <c r="RNO17" s="382"/>
      <c r="RNP17" s="382"/>
      <c r="RNQ17" s="382"/>
      <c r="RNR17" s="382"/>
      <c r="RNS17" s="382"/>
      <c r="RNT17" s="382"/>
      <c r="RNU17" s="382"/>
      <c r="RNV17" s="382"/>
      <c r="RNW17" s="382"/>
      <c r="RNX17" s="382"/>
      <c r="RNY17" s="382"/>
      <c r="RNZ17" s="382"/>
      <c r="ROA17" s="382"/>
      <c r="ROB17" s="382"/>
      <c r="ROC17" s="382"/>
      <c r="ROD17" s="382"/>
      <c r="ROE17" s="382"/>
      <c r="ROF17" s="382"/>
      <c r="ROG17" s="382"/>
      <c r="ROH17" s="382"/>
      <c r="ROI17" s="382"/>
      <c r="ROJ17" s="382"/>
      <c r="ROK17" s="382"/>
      <c r="ROL17" s="382"/>
      <c r="ROM17" s="382"/>
      <c r="RON17" s="382"/>
      <c r="ROO17" s="382"/>
      <c r="ROP17" s="382"/>
      <c r="ROQ17" s="382"/>
      <c r="ROR17" s="382"/>
      <c r="ROS17" s="382"/>
      <c r="ROT17" s="382"/>
      <c r="ROU17" s="382"/>
      <c r="ROV17" s="382"/>
      <c r="ROW17" s="382"/>
      <c r="ROX17" s="382"/>
      <c r="ROY17" s="382"/>
      <c r="ROZ17" s="382"/>
      <c r="RPA17" s="382"/>
      <c r="RPB17" s="382"/>
      <c r="RPC17" s="382"/>
      <c r="RPD17" s="382"/>
      <c r="RPE17" s="382"/>
      <c r="RPF17" s="382"/>
      <c r="RPG17" s="382"/>
      <c r="RPH17" s="382"/>
      <c r="RPI17" s="382"/>
      <c r="RPJ17" s="382"/>
      <c r="RPK17" s="382"/>
      <c r="RPL17" s="382"/>
      <c r="RPM17" s="382"/>
      <c r="RPN17" s="382"/>
      <c r="RPO17" s="382"/>
      <c r="RPP17" s="382"/>
      <c r="RPQ17" s="382"/>
      <c r="RPR17" s="382"/>
      <c r="RPS17" s="382"/>
      <c r="RPT17" s="382"/>
      <c r="RPU17" s="382"/>
      <c r="RPV17" s="382"/>
      <c r="RPW17" s="382"/>
      <c r="RPX17" s="382"/>
      <c r="RPY17" s="382"/>
      <c r="RPZ17" s="382"/>
      <c r="RQA17" s="382"/>
      <c r="RQB17" s="382"/>
      <c r="RQC17" s="382"/>
      <c r="RQD17" s="382"/>
      <c r="RQE17" s="382"/>
      <c r="RQF17" s="382"/>
      <c r="RQG17" s="382"/>
      <c r="RQH17" s="382"/>
      <c r="RQI17" s="382"/>
      <c r="RQJ17" s="382"/>
      <c r="RQK17" s="382"/>
      <c r="RQL17" s="382"/>
      <c r="RQM17" s="382"/>
      <c r="RQN17" s="382"/>
      <c r="RQO17" s="382"/>
      <c r="RQP17" s="382"/>
      <c r="RQQ17" s="382"/>
      <c r="RQR17" s="382"/>
      <c r="RQS17" s="382"/>
      <c r="RQT17" s="382"/>
      <c r="RQU17" s="382"/>
      <c r="RQV17" s="382"/>
      <c r="RQW17" s="382"/>
      <c r="RQX17" s="382"/>
      <c r="RQY17" s="382"/>
      <c r="RQZ17" s="382"/>
      <c r="RRA17" s="382"/>
      <c r="RRB17" s="382"/>
      <c r="RRC17" s="382"/>
      <c r="RRD17" s="382"/>
      <c r="RRE17" s="382"/>
      <c r="RRF17" s="382"/>
      <c r="RRG17" s="382"/>
      <c r="RRH17" s="382"/>
      <c r="RRI17" s="382"/>
      <c r="RRJ17" s="382"/>
      <c r="RRK17" s="382"/>
      <c r="RRL17" s="382"/>
      <c r="RRM17" s="382"/>
      <c r="RRN17" s="382"/>
      <c r="RRO17" s="382"/>
      <c r="RRP17" s="382"/>
      <c r="RRQ17" s="382"/>
      <c r="RRR17" s="382"/>
      <c r="RRS17" s="382"/>
      <c r="RRT17" s="382"/>
      <c r="RRU17" s="382"/>
      <c r="RRV17" s="382"/>
      <c r="RRW17" s="382"/>
      <c r="RRX17" s="382"/>
      <c r="RRY17" s="382"/>
      <c r="RRZ17" s="382"/>
      <c r="RSA17" s="382"/>
      <c r="RSB17" s="382"/>
      <c r="RSC17" s="382"/>
      <c r="RSD17" s="382"/>
      <c r="RSE17" s="382"/>
      <c r="RSF17" s="382"/>
      <c r="RSG17" s="382"/>
      <c r="RSH17" s="382"/>
      <c r="RSI17" s="382"/>
      <c r="RSJ17" s="382"/>
      <c r="RSK17" s="382"/>
      <c r="RSL17" s="382"/>
      <c r="RSM17" s="382"/>
      <c r="RSN17" s="382"/>
      <c r="RSO17" s="382"/>
      <c r="RSP17" s="382"/>
      <c r="RSQ17" s="382"/>
      <c r="RSR17" s="382"/>
      <c r="RSS17" s="382"/>
      <c r="RST17" s="382"/>
      <c r="RSU17" s="382"/>
      <c r="RSV17" s="382"/>
      <c r="RSW17" s="382"/>
      <c r="RSX17" s="382"/>
      <c r="RSY17" s="382"/>
      <c r="RSZ17" s="382"/>
      <c r="RTA17" s="382"/>
      <c r="RTB17" s="382"/>
      <c r="RTC17" s="382"/>
      <c r="RTD17" s="382"/>
      <c r="RTE17" s="382"/>
      <c r="RTF17" s="382"/>
      <c r="RTG17" s="382"/>
      <c r="RTH17" s="382"/>
      <c r="RTI17" s="382"/>
      <c r="RTJ17" s="382"/>
      <c r="RTK17" s="382"/>
      <c r="RTL17" s="382"/>
      <c r="RTM17" s="382"/>
      <c r="RTN17" s="382"/>
      <c r="RTO17" s="382"/>
      <c r="RTP17" s="382"/>
      <c r="RTQ17" s="382"/>
      <c r="RTR17" s="382"/>
      <c r="RTS17" s="382"/>
      <c r="RTT17" s="382"/>
      <c r="RTU17" s="382"/>
      <c r="RTV17" s="382"/>
      <c r="RTW17" s="382"/>
      <c r="RTX17" s="382"/>
      <c r="RTY17" s="382"/>
      <c r="RTZ17" s="382"/>
      <c r="RUA17" s="382"/>
      <c r="RUB17" s="382"/>
      <c r="RUC17" s="382"/>
      <c r="RUD17" s="382"/>
      <c r="RUE17" s="382"/>
      <c r="RUF17" s="382"/>
      <c r="RUG17" s="382"/>
      <c r="RUH17" s="382"/>
      <c r="RUI17" s="382"/>
      <c r="RUJ17" s="382"/>
      <c r="RUK17" s="382"/>
      <c r="RUL17" s="382"/>
      <c r="RUM17" s="382"/>
      <c r="RUN17" s="382"/>
      <c r="RUO17" s="382"/>
      <c r="RUP17" s="382"/>
      <c r="RUQ17" s="382"/>
      <c r="RUR17" s="382"/>
      <c r="RUS17" s="382"/>
      <c r="RUT17" s="382"/>
      <c r="RUU17" s="382"/>
      <c r="RUV17" s="382"/>
      <c r="RUW17" s="382"/>
      <c r="RUX17" s="382"/>
      <c r="RUY17" s="382"/>
      <c r="RUZ17" s="382"/>
      <c r="RVA17" s="382"/>
      <c r="RVB17" s="382"/>
      <c r="RVC17" s="382"/>
      <c r="RVD17" s="382"/>
      <c r="RVE17" s="382"/>
      <c r="RVF17" s="382"/>
      <c r="RVG17" s="382"/>
      <c r="RVH17" s="382"/>
      <c r="RVI17" s="382"/>
      <c r="RVJ17" s="382"/>
      <c r="RVK17" s="382"/>
      <c r="RVL17" s="382"/>
      <c r="RVM17" s="382"/>
      <c r="RVN17" s="382"/>
      <c r="RVO17" s="382"/>
      <c r="RVP17" s="382"/>
      <c r="RVQ17" s="382"/>
      <c r="RVR17" s="382"/>
      <c r="RVS17" s="382"/>
      <c r="RVT17" s="382"/>
      <c r="RVU17" s="382"/>
      <c r="RVV17" s="382"/>
      <c r="RVW17" s="382"/>
      <c r="RVX17" s="382"/>
      <c r="RVY17" s="382"/>
      <c r="RVZ17" s="382"/>
      <c r="RWA17" s="382"/>
      <c r="RWB17" s="382"/>
      <c r="RWC17" s="382"/>
      <c r="RWD17" s="382"/>
      <c r="RWE17" s="382"/>
      <c r="RWF17" s="382"/>
      <c r="RWG17" s="382"/>
      <c r="RWH17" s="382"/>
      <c r="RWI17" s="382"/>
      <c r="RWJ17" s="382"/>
      <c r="RWK17" s="382"/>
      <c r="RWL17" s="382"/>
      <c r="RWM17" s="382"/>
      <c r="RWN17" s="382"/>
      <c r="RWO17" s="382"/>
      <c r="RWP17" s="382"/>
      <c r="RWQ17" s="382"/>
      <c r="RWR17" s="382"/>
      <c r="RWS17" s="382"/>
      <c r="RWT17" s="382"/>
      <c r="RWU17" s="382"/>
      <c r="RWV17" s="382"/>
      <c r="RWW17" s="382"/>
      <c r="RWX17" s="382"/>
      <c r="RWY17" s="382"/>
      <c r="RWZ17" s="382"/>
      <c r="RXA17" s="382"/>
      <c r="RXB17" s="382"/>
      <c r="RXC17" s="382"/>
      <c r="RXD17" s="382"/>
      <c r="RXE17" s="382"/>
      <c r="RXF17" s="382"/>
      <c r="RXG17" s="382"/>
      <c r="RXH17" s="382"/>
      <c r="RXI17" s="382"/>
      <c r="RXJ17" s="382"/>
      <c r="RXK17" s="382"/>
      <c r="RXL17" s="382"/>
      <c r="RXM17" s="382"/>
      <c r="RXN17" s="382"/>
      <c r="RXO17" s="382"/>
      <c r="RXP17" s="382"/>
      <c r="RXQ17" s="382"/>
      <c r="RXR17" s="382"/>
      <c r="RXS17" s="382"/>
      <c r="RXT17" s="382"/>
      <c r="RXU17" s="382"/>
      <c r="RXV17" s="382"/>
      <c r="RXW17" s="382"/>
      <c r="RXX17" s="382"/>
      <c r="RXY17" s="382"/>
      <c r="RXZ17" s="382"/>
      <c r="RYA17" s="382"/>
      <c r="RYB17" s="382"/>
      <c r="RYC17" s="382"/>
      <c r="RYD17" s="382"/>
      <c r="RYE17" s="382"/>
      <c r="RYF17" s="382"/>
      <c r="RYG17" s="382"/>
      <c r="RYH17" s="382"/>
      <c r="RYI17" s="382"/>
      <c r="RYJ17" s="382"/>
      <c r="RYK17" s="382"/>
      <c r="RYL17" s="382"/>
      <c r="RYM17" s="382"/>
      <c r="RYN17" s="382"/>
      <c r="RYO17" s="382"/>
      <c r="RYP17" s="382"/>
      <c r="RYQ17" s="382"/>
      <c r="RYR17" s="382"/>
      <c r="RYS17" s="382"/>
      <c r="RYT17" s="382"/>
      <c r="RYU17" s="382"/>
      <c r="RYV17" s="382"/>
      <c r="RYW17" s="382"/>
      <c r="RYX17" s="382"/>
      <c r="RYY17" s="382"/>
      <c r="RYZ17" s="382"/>
      <c r="RZA17" s="382"/>
      <c r="RZB17" s="382"/>
      <c r="RZC17" s="382"/>
      <c r="RZD17" s="382"/>
      <c r="RZE17" s="382"/>
      <c r="RZF17" s="382"/>
      <c r="RZG17" s="382"/>
      <c r="RZH17" s="382"/>
      <c r="RZI17" s="382"/>
      <c r="RZJ17" s="382"/>
      <c r="RZK17" s="382"/>
      <c r="RZL17" s="382"/>
      <c r="RZM17" s="382"/>
      <c r="RZN17" s="382"/>
      <c r="RZO17" s="382"/>
      <c r="RZP17" s="382"/>
      <c r="RZQ17" s="382"/>
      <c r="RZR17" s="382"/>
      <c r="RZS17" s="382"/>
      <c r="RZT17" s="382"/>
      <c r="RZU17" s="382"/>
      <c r="RZV17" s="382"/>
      <c r="RZW17" s="382"/>
      <c r="RZX17" s="382"/>
      <c r="RZY17" s="382"/>
      <c r="RZZ17" s="382"/>
      <c r="SAA17" s="382"/>
      <c r="SAB17" s="382"/>
      <c r="SAC17" s="382"/>
      <c r="SAD17" s="382"/>
      <c r="SAE17" s="382"/>
      <c r="SAF17" s="382"/>
      <c r="SAG17" s="382"/>
      <c r="SAH17" s="382"/>
      <c r="SAI17" s="382"/>
      <c r="SAJ17" s="382"/>
      <c r="SAK17" s="382"/>
      <c r="SAL17" s="382"/>
      <c r="SAM17" s="382"/>
      <c r="SAN17" s="382"/>
      <c r="SAO17" s="382"/>
      <c r="SAP17" s="382"/>
      <c r="SAQ17" s="382"/>
      <c r="SAR17" s="382"/>
      <c r="SAS17" s="382"/>
      <c r="SAT17" s="382"/>
      <c r="SAU17" s="382"/>
      <c r="SAV17" s="382"/>
      <c r="SAW17" s="382"/>
      <c r="SAX17" s="382"/>
      <c r="SAY17" s="382"/>
      <c r="SAZ17" s="382"/>
      <c r="SBA17" s="382"/>
      <c r="SBB17" s="382"/>
      <c r="SBC17" s="382"/>
      <c r="SBD17" s="382"/>
      <c r="SBE17" s="382"/>
      <c r="SBF17" s="382"/>
      <c r="SBG17" s="382"/>
      <c r="SBH17" s="382"/>
      <c r="SBI17" s="382"/>
      <c r="SBJ17" s="382"/>
      <c r="SBK17" s="382"/>
      <c r="SBL17" s="382"/>
      <c r="SBM17" s="382"/>
      <c r="SBN17" s="382"/>
      <c r="SBO17" s="382"/>
      <c r="SBP17" s="382"/>
      <c r="SBQ17" s="382"/>
      <c r="SBR17" s="382"/>
      <c r="SBS17" s="382"/>
      <c r="SBT17" s="382"/>
      <c r="SBU17" s="382"/>
      <c r="SBV17" s="382"/>
      <c r="SBW17" s="382"/>
      <c r="SBX17" s="382"/>
      <c r="SBY17" s="382"/>
      <c r="SBZ17" s="382"/>
      <c r="SCA17" s="382"/>
      <c r="SCB17" s="382"/>
      <c r="SCC17" s="382"/>
      <c r="SCD17" s="382"/>
      <c r="SCE17" s="382"/>
      <c r="SCF17" s="382"/>
      <c r="SCG17" s="382"/>
      <c r="SCH17" s="382"/>
      <c r="SCI17" s="382"/>
      <c r="SCJ17" s="382"/>
      <c r="SCK17" s="382"/>
      <c r="SCL17" s="382"/>
      <c r="SCM17" s="382"/>
      <c r="SCN17" s="382"/>
      <c r="SCO17" s="382"/>
      <c r="SCP17" s="382"/>
      <c r="SCQ17" s="382"/>
      <c r="SCR17" s="382"/>
      <c r="SCS17" s="382"/>
      <c r="SCT17" s="382"/>
      <c r="SCU17" s="382"/>
      <c r="SCV17" s="382"/>
      <c r="SCW17" s="382"/>
      <c r="SCX17" s="382"/>
      <c r="SCY17" s="382"/>
      <c r="SCZ17" s="382"/>
      <c r="SDA17" s="382"/>
      <c r="SDB17" s="382"/>
      <c r="SDC17" s="382"/>
      <c r="SDD17" s="382"/>
      <c r="SDE17" s="382"/>
      <c r="SDF17" s="382"/>
      <c r="SDG17" s="382"/>
      <c r="SDH17" s="382"/>
      <c r="SDI17" s="382"/>
      <c r="SDJ17" s="382"/>
      <c r="SDK17" s="382"/>
      <c r="SDL17" s="382"/>
      <c r="SDM17" s="382"/>
      <c r="SDN17" s="382"/>
      <c r="SDO17" s="382"/>
      <c r="SDP17" s="382"/>
      <c r="SDQ17" s="382"/>
      <c r="SDR17" s="382"/>
      <c r="SDS17" s="382"/>
      <c r="SDT17" s="382"/>
      <c r="SDU17" s="382"/>
      <c r="SDV17" s="382"/>
      <c r="SDW17" s="382"/>
      <c r="SDX17" s="382"/>
      <c r="SDY17" s="382"/>
      <c r="SDZ17" s="382"/>
      <c r="SEA17" s="382"/>
      <c r="SEB17" s="382"/>
      <c r="SEC17" s="382"/>
      <c r="SED17" s="382"/>
      <c r="SEE17" s="382"/>
      <c r="SEF17" s="382"/>
      <c r="SEG17" s="382"/>
      <c r="SEH17" s="382"/>
      <c r="SEI17" s="382"/>
      <c r="SEJ17" s="382"/>
      <c r="SEK17" s="382"/>
      <c r="SEL17" s="382"/>
      <c r="SEM17" s="382"/>
      <c r="SEN17" s="382"/>
      <c r="SEO17" s="382"/>
      <c r="SEP17" s="382"/>
      <c r="SEQ17" s="382"/>
      <c r="SER17" s="382"/>
      <c r="SES17" s="382"/>
      <c r="SET17" s="382"/>
      <c r="SEU17" s="382"/>
      <c r="SEV17" s="382"/>
      <c r="SEW17" s="382"/>
      <c r="SEX17" s="382"/>
      <c r="SEY17" s="382"/>
      <c r="SEZ17" s="382"/>
      <c r="SFA17" s="382"/>
      <c r="SFB17" s="382"/>
      <c r="SFC17" s="382"/>
      <c r="SFD17" s="382"/>
      <c r="SFE17" s="382"/>
      <c r="SFF17" s="382"/>
      <c r="SFG17" s="382"/>
      <c r="SFH17" s="382"/>
      <c r="SFI17" s="382"/>
      <c r="SFJ17" s="382"/>
      <c r="SFK17" s="382"/>
      <c r="SFL17" s="382"/>
      <c r="SFM17" s="382"/>
      <c r="SFN17" s="382"/>
      <c r="SFO17" s="382"/>
      <c r="SFP17" s="382"/>
      <c r="SFQ17" s="382"/>
      <c r="SFR17" s="382"/>
      <c r="SFS17" s="382"/>
      <c r="SFT17" s="382"/>
      <c r="SFU17" s="382"/>
      <c r="SFV17" s="382"/>
      <c r="SFW17" s="382"/>
      <c r="SFX17" s="382"/>
      <c r="SFY17" s="382"/>
      <c r="SFZ17" s="382"/>
      <c r="SGA17" s="382"/>
      <c r="SGB17" s="382"/>
      <c r="SGC17" s="382"/>
      <c r="SGD17" s="382"/>
      <c r="SGE17" s="382"/>
      <c r="SGF17" s="382"/>
      <c r="SGG17" s="382"/>
      <c r="SGH17" s="382"/>
      <c r="SGI17" s="382"/>
      <c r="SGJ17" s="382"/>
      <c r="SGK17" s="382"/>
      <c r="SGL17" s="382"/>
      <c r="SGM17" s="382"/>
      <c r="SGN17" s="382"/>
      <c r="SGO17" s="382"/>
      <c r="SGP17" s="382"/>
      <c r="SGQ17" s="382"/>
      <c r="SGR17" s="382"/>
      <c r="SGS17" s="382"/>
      <c r="SGT17" s="382"/>
      <c r="SGU17" s="382"/>
      <c r="SGV17" s="382"/>
      <c r="SGW17" s="382"/>
      <c r="SGX17" s="382"/>
      <c r="SGY17" s="382"/>
      <c r="SGZ17" s="382"/>
      <c r="SHA17" s="382"/>
      <c r="SHB17" s="382"/>
      <c r="SHC17" s="382"/>
      <c r="SHD17" s="382"/>
      <c r="SHE17" s="382"/>
      <c r="SHF17" s="382"/>
      <c r="SHG17" s="382"/>
      <c r="SHH17" s="382"/>
      <c r="SHI17" s="382"/>
      <c r="SHJ17" s="382"/>
      <c r="SHK17" s="382"/>
      <c r="SHL17" s="382"/>
      <c r="SHM17" s="382"/>
      <c r="SHN17" s="382"/>
      <c r="SHO17" s="382"/>
      <c r="SHP17" s="382"/>
      <c r="SHQ17" s="382"/>
      <c r="SHR17" s="382"/>
      <c r="SHS17" s="382"/>
      <c r="SHT17" s="382"/>
      <c r="SHU17" s="382"/>
      <c r="SHV17" s="382"/>
      <c r="SHW17" s="382"/>
      <c r="SHX17" s="382"/>
      <c r="SHY17" s="382"/>
      <c r="SHZ17" s="382"/>
      <c r="SIA17" s="382"/>
      <c r="SIB17" s="382"/>
      <c r="SIC17" s="382"/>
      <c r="SID17" s="382"/>
      <c r="SIE17" s="382"/>
      <c r="SIF17" s="382"/>
      <c r="SIG17" s="382"/>
      <c r="SIH17" s="382"/>
      <c r="SII17" s="382"/>
      <c r="SIJ17" s="382"/>
      <c r="SIK17" s="382"/>
      <c r="SIL17" s="382"/>
      <c r="SIM17" s="382"/>
      <c r="SIN17" s="382"/>
      <c r="SIO17" s="382"/>
      <c r="SIP17" s="382"/>
      <c r="SIQ17" s="382"/>
      <c r="SIR17" s="382"/>
      <c r="SIS17" s="382"/>
      <c r="SIT17" s="382"/>
      <c r="SIU17" s="382"/>
      <c r="SIV17" s="382"/>
      <c r="SIW17" s="382"/>
      <c r="SIX17" s="382"/>
      <c r="SIY17" s="382"/>
      <c r="SIZ17" s="382"/>
      <c r="SJA17" s="382"/>
      <c r="SJB17" s="382"/>
      <c r="SJC17" s="382"/>
      <c r="SJD17" s="382"/>
      <c r="SJE17" s="382"/>
      <c r="SJF17" s="382"/>
      <c r="SJG17" s="382"/>
      <c r="SJH17" s="382"/>
      <c r="SJI17" s="382"/>
      <c r="SJJ17" s="382"/>
      <c r="SJK17" s="382"/>
      <c r="SJL17" s="382"/>
      <c r="SJM17" s="382"/>
      <c r="SJN17" s="382"/>
      <c r="SJO17" s="382"/>
      <c r="SJP17" s="382"/>
      <c r="SJQ17" s="382"/>
      <c r="SJR17" s="382"/>
      <c r="SJS17" s="382"/>
      <c r="SJT17" s="382"/>
      <c r="SJU17" s="382"/>
      <c r="SJV17" s="382"/>
      <c r="SJW17" s="382"/>
      <c r="SJX17" s="382"/>
      <c r="SJY17" s="382"/>
      <c r="SJZ17" s="382"/>
      <c r="SKA17" s="382"/>
      <c r="SKB17" s="382"/>
      <c r="SKC17" s="382"/>
      <c r="SKD17" s="382"/>
      <c r="SKE17" s="382"/>
      <c r="SKF17" s="382"/>
      <c r="SKG17" s="382"/>
      <c r="SKH17" s="382"/>
      <c r="SKI17" s="382"/>
      <c r="SKJ17" s="382"/>
      <c r="SKK17" s="382"/>
      <c r="SKL17" s="382"/>
      <c r="SKM17" s="382"/>
      <c r="SKN17" s="382"/>
      <c r="SKO17" s="382"/>
      <c r="SKP17" s="382"/>
      <c r="SKQ17" s="382"/>
      <c r="SKR17" s="382"/>
      <c r="SKS17" s="382"/>
      <c r="SKT17" s="382"/>
      <c r="SKU17" s="382"/>
      <c r="SKV17" s="382"/>
      <c r="SKW17" s="382"/>
      <c r="SKX17" s="382"/>
      <c r="SKY17" s="382"/>
      <c r="SKZ17" s="382"/>
      <c r="SLA17" s="382"/>
      <c r="SLB17" s="382"/>
      <c r="SLC17" s="382"/>
      <c r="SLD17" s="382"/>
      <c r="SLE17" s="382"/>
      <c r="SLF17" s="382"/>
      <c r="SLG17" s="382"/>
      <c r="SLH17" s="382"/>
      <c r="SLI17" s="382"/>
      <c r="SLJ17" s="382"/>
      <c r="SLK17" s="382"/>
      <c r="SLL17" s="382"/>
      <c r="SLM17" s="382"/>
      <c r="SLN17" s="382"/>
      <c r="SLO17" s="382"/>
      <c r="SLP17" s="382"/>
      <c r="SLQ17" s="382"/>
      <c r="SLR17" s="382"/>
      <c r="SLS17" s="382"/>
      <c r="SLT17" s="382"/>
      <c r="SLU17" s="382"/>
      <c r="SLV17" s="382"/>
      <c r="SLW17" s="382"/>
      <c r="SLX17" s="382"/>
      <c r="SLY17" s="382"/>
      <c r="SLZ17" s="382"/>
      <c r="SMA17" s="382"/>
      <c r="SMB17" s="382"/>
      <c r="SMC17" s="382"/>
      <c r="SMD17" s="382"/>
      <c r="SME17" s="382"/>
      <c r="SMF17" s="382"/>
      <c r="SMG17" s="382"/>
      <c r="SMH17" s="382"/>
      <c r="SMI17" s="382"/>
      <c r="SMJ17" s="382"/>
      <c r="SMK17" s="382"/>
      <c r="SML17" s="382"/>
      <c r="SMM17" s="382"/>
      <c r="SMN17" s="382"/>
      <c r="SMO17" s="382"/>
      <c r="SMP17" s="382"/>
      <c r="SMQ17" s="382"/>
      <c r="SMR17" s="382"/>
      <c r="SMS17" s="382"/>
      <c r="SMT17" s="382"/>
      <c r="SMU17" s="382"/>
      <c r="SMV17" s="382"/>
      <c r="SMW17" s="382"/>
      <c r="SMX17" s="382"/>
      <c r="SMY17" s="382"/>
      <c r="SMZ17" s="382"/>
      <c r="SNA17" s="382"/>
      <c r="SNB17" s="382"/>
      <c r="SNC17" s="382"/>
      <c r="SND17" s="382"/>
      <c r="SNE17" s="382"/>
      <c r="SNF17" s="382"/>
      <c r="SNG17" s="382"/>
      <c r="SNH17" s="382"/>
      <c r="SNI17" s="382"/>
      <c r="SNJ17" s="382"/>
      <c r="SNK17" s="382"/>
      <c r="SNL17" s="382"/>
      <c r="SNM17" s="382"/>
      <c r="SNN17" s="382"/>
      <c r="SNO17" s="382"/>
      <c r="SNP17" s="382"/>
      <c r="SNQ17" s="382"/>
      <c r="SNR17" s="382"/>
      <c r="SNS17" s="382"/>
      <c r="SNT17" s="382"/>
      <c r="SNU17" s="382"/>
      <c r="SNV17" s="382"/>
      <c r="SNW17" s="382"/>
      <c r="SNX17" s="382"/>
      <c r="SNY17" s="382"/>
      <c r="SNZ17" s="382"/>
      <c r="SOA17" s="382"/>
      <c r="SOB17" s="382"/>
      <c r="SOC17" s="382"/>
      <c r="SOD17" s="382"/>
      <c r="SOE17" s="382"/>
      <c r="SOF17" s="382"/>
      <c r="SOG17" s="382"/>
      <c r="SOH17" s="382"/>
      <c r="SOI17" s="382"/>
      <c r="SOJ17" s="382"/>
      <c r="SOK17" s="382"/>
      <c r="SOL17" s="382"/>
      <c r="SOM17" s="382"/>
      <c r="SON17" s="382"/>
      <c r="SOO17" s="382"/>
      <c r="SOP17" s="382"/>
      <c r="SOQ17" s="382"/>
      <c r="SOR17" s="382"/>
      <c r="SOS17" s="382"/>
      <c r="SOT17" s="382"/>
      <c r="SOU17" s="382"/>
      <c r="SOV17" s="382"/>
      <c r="SOW17" s="382"/>
      <c r="SOX17" s="382"/>
      <c r="SOY17" s="382"/>
      <c r="SOZ17" s="382"/>
      <c r="SPA17" s="382"/>
      <c r="SPB17" s="382"/>
      <c r="SPC17" s="382"/>
      <c r="SPD17" s="382"/>
      <c r="SPE17" s="382"/>
      <c r="SPF17" s="382"/>
      <c r="SPG17" s="382"/>
      <c r="SPH17" s="382"/>
      <c r="SPI17" s="382"/>
      <c r="SPJ17" s="382"/>
      <c r="SPK17" s="382"/>
      <c r="SPL17" s="382"/>
      <c r="SPM17" s="382"/>
      <c r="SPN17" s="382"/>
      <c r="SPO17" s="382"/>
      <c r="SPP17" s="382"/>
      <c r="SPQ17" s="382"/>
      <c r="SPR17" s="382"/>
      <c r="SPS17" s="382"/>
      <c r="SPT17" s="382"/>
      <c r="SPU17" s="382"/>
      <c r="SPV17" s="382"/>
      <c r="SPW17" s="382"/>
      <c r="SPX17" s="382"/>
      <c r="SPY17" s="382"/>
      <c r="SPZ17" s="382"/>
      <c r="SQA17" s="382"/>
      <c r="SQB17" s="382"/>
      <c r="SQC17" s="382"/>
      <c r="SQD17" s="382"/>
      <c r="SQE17" s="382"/>
      <c r="SQF17" s="382"/>
      <c r="SQG17" s="382"/>
      <c r="SQH17" s="382"/>
      <c r="SQI17" s="382"/>
      <c r="SQJ17" s="382"/>
      <c r="SQK17" s="382"/>
      <c r="SQL17" s="382"/>
      <c r="SQM17" s="382"/>
      <c r="SQN17" s="382"/>
      <c r="SQO17" s="382"/>
      <c r="SQP17" s="382"/>
      <c r="SQQ17" s="382"/>
      <c r="SQR17" s="382"/>
      <c r="SQS17" s="382"/>
      <c r="SQT17" s="382"/>
      <c r="SQU17" s="382"/>
      <c r="SQV17" s="382"/>
      <c r="SQW17" s="382"/>
      <c r="SQX17" s="382"/>
      <c r="SQY17" s="382"/>
      <c r="SQZ17" s="382"/>
      <c r="SRA17" s="382"/>
      <c r="SRB17" s="382"/>
      <c r="SRC17" s="382"/>
      <c r="SRD17" s="382"/>
      <c r="SRE17" s="382"/>
      <c r="SRF17" s="382"/>
      <c r="SRG17" s="382"/>
      <c r="SRH17" s="382"/>
      <c r="SRI17" s="382"/>
      <c r="SRJ17" s="382"/>
      <c r="SRK17" s="382"/>
      <c r="SRL17" s="382"/>
      <c r="SRM17" s="382"/>
      <c r="SRN17" s="382"/>
      <c r="SRO17" s="382"/>
      <c r="SRP17" s="382"/>
      <c r="SRQ17" s="382"/>
      <c r="SRR17" s="382"/>
      <c r="SRS17" s="382"/>
      <c r="SRT17" s="382"/>
      <c r="SRU17" s="382"/>
      <c r="SRV17" s="382"/>
      <c r="SRW17" s="382"/>
      <c r="SRX17" s="382"/>
      <c r="SRY17" s="382"/>
      <c r="SRZ17" s="382"/>
      <c r="SSA17" s="382"/>
      <c r="SSB17" s="382"/>
      <c r="SSC17" s="382"/>
      <c r="SSD17" s="382"/>
      <c r="SSE17" s="382"/>
      <c r="SSF17" s="382"/>
      <c r="SSG17" s="382"/>
      <c r="SSH17" s="382"/>
      <c r="SSI17" s="382"/>
      <c r="SSJ17" s="382"/>
      <c r="SSK17" s="382"/>
      <c r="SSL17" s="382"/>
      <c r="SSM17" s="382"/>
      <c r="SSN17" s="382"/>
      <c r="SSO17" s="382"/>
      <c r="SSP17" s="382"/>
      <c r="SSQ17" s="382"/>
      <c r="SSR17" s="382"/>
      <c r="SSS17" s="382"/>
      <c r="SST17" s="382"/>
      <c r="SSU17" s="382"/>
      <c r="SSV17" s="382"/>
      <c r="SSW17" s="382"/>
      <c r="SSX17" s="382"/>
      <c r="SSY17" s="382"/>
      <c r="SSZ17" s="382"/>
      <c r="STA17" s="382"/>
      <c r="STB17" s="382"/>
      <c r="STC17" s="382"/>
      <c r="STD17" s="382"/>
      <c r="STE17" s="382"/>
      <c r="STF17" s="382"/>
      <c r="STG17" s="382"/>
      <c r="STH17" s="382"/>
      <c r="STI17" s="382"/>
      <c r="STJ17" s="382"/>
      <c r="STK17" s="382"/>
      <c r="STL17" s="382"/>
      <c r="STM17" s="382"/>
      <c r="STN17" s="382"/>
      <c r="STO17" s="382"/>
      <c r="STP17" s="382"/>
      <c r="STQ17" s="382"/>
      <c r="STR17" s="382"/>
      <c r="STS17" s="382"/>
      <c r="STT17" s="382"/>
      <c r="STU17" s="382"/>
      <c r="STV17" s="382"/>
      <c r="STW17" s="382"/>
      <c r="STX17" s="382"/>
      <c r="STY17" s="382"/>
      <c r="STZ17" s="382"/>
      <c r="SUA17" s="382"/>
      <c r="SUB17" s="382"/>
      <c r="SUC17" s="382"/>
      <c r="SUD17" s="382"/>
      <c r="SUE17" s="382"/>
      <c r="SUF17" s="382"/>
      <c r="SUG17" s="382"/>
      <c r="SUH17" s="382"/>
      <c r="SUI17" s="382"/>
      <c r="SUJ17" s="382"/>
      <c r="SUK17" s="382"/>
      <c r="SUL17" s="382"/>
      <c r="SUM17" s="382"/>
      <c r="SUN17" s="382"/>
      <c r="SUO17" s="382"/>
      <c r="SUP17" s="382"/>
      <c r="SUQ17" s="382"/>
      <c r="SUR17" s="382"/>
      <c r="SUS17" s="382"/>
      <c r="SUT17" s="382"/>
      <c r="SUU17" s="382"/>
      <c r="SUV17" s="382"/>
      <c r="SUW17" s="382"/>
      <c r="SUX17" s="382"/>
      <c r="SUY17" s="382"/>
      <c r="SUZ17" s="382"/>
      <c r="SVA17" s="382"/>
      <c r="SVB17" s="382"/>
      <c r="SVC17" s="382"/>
      <c r="SVD17" s="382"/>
      <c r="SVE17" s="382"/>
      <c r="SVF17" s="382"/>
      <c r="SVG17" s="382"/>
      <c r="SVH17" s="382"/>
      <c r="SVI17" s="382"/>
      <c r="SVJ17" s="382"/>
      <c r="SVK17" s="382"/>
      <c r="SVL17" s="382"/>
      <c r="SVM17" s="382"/>
      <c r="SVN17" s="382"/>
      <c r="SVO17" s="382"/>
      <c r="SVP17" s="382"/>
      <c r="SVQ17" s="382"/>
      <c r="SVR17" s="382"/>
      <c r="SVS17" s="382"/>
      <c r="SVT17" s="382"/>
      <c r="SVU17" s="382"/>
      <c r="SVV17" s="382"/>
      <c r="SVW17" s="382"/>
      <c r="SVX17" s="382"/>
      <c r="SVY17" s="382"/>
      <c r="SVZ17" s="382"/>
      <c r="SWA17" s="382"/>
      <c r="SWB17" s="382"/>
      <c r="SWC17" s="382"/>
      <c r="SWD17" s="382"/>
      <c r="SWE17" s="382"/>
      <c r="SWF17" s="382"/>
      <c r="SWG17" s="382"/>
      <c r="SWH17" s="382"/>
      <c r="SWI17" s="382"/>
      <c r="SWJ17" s="382"/>
      <c r="SWK17" s="382"/>
      <c r="SWL17" s="382"/>
      <c r="SWM17" s="382"/>
      <c r="SWN17" s="382"/>
      <c r="SWO17" s="382"/>
      <c r="SWP17" s="382"/>
      <c r="SWQ17" s="382"/>
      <c r="SWR17" s="382"/>
      <c r="SWS17" s="382"/>
      <c r="SWT17" s="382"/>
      <c r="SWU17" s="382"/>
      <c r="SWV17" s="382"/>
      <c r="SWW17" s="382"/>
      <c r="SWX17" s="382"/>
      <c r="SWY17" s="382"/>
      <c r="SWZ17" s="382"/>
      <c r="SXA17" s="382"/>
      <c r="SXB17" s="382"/>
      <c r="SXC17" s="382"/>
      <c r="SXD17" s="382"/>
      <c r="SXE17" s="382"/>
      <c r="SXF17" s="382"/>
      <c r="SXG17" s="382"/>
      <c r="SXH17" s="382"/>
      <c r="SXI17" s="382"/>
      <c r="SXJ17" s="382"/>
      <c r="SXK17" s="382"/>
      <c r="SXL17" s="382"/>
      <c r="SXM17" s="382"/>
      <c r="SXN17" s="382"/>
      <c r="SXO17" s="382"/>
      <c r="SXP17" s="382"/>
      <c r="SXQ17" s="382"/>
      <c r="SXR17" s="382"/>
      <c r="SXS17" s="382"/>
      <c r="SXT17" s="382"/>
      <c r="SXU17" s="382"/>
      <c r="SXV17" s="382"/>
      <c r="SXW17" s="382"/>
      <c r="SXX17" s="382"/>
      <c r="SXY17" s="382"/>
      <c r="SXZ17" s="382"/>
      <c r="SYA17" s="382"/>
      <c r="SYB17" s="382"/>
      <c r="SYC17" s="382"/>
      <c r="SYD17" s="382"/>
      <c r="SYE17" s="382"/>
      <c r="SYF17" s="382"/>
      <c r="SYG17" s="382"/>
      <c r="SYH17" s="382"/>
      <c r="SYI17" s="382"/>
      <c r="SYJ17" s="382"/>
      <c r="SYK17" s="382"/>
      <c r="SYL17" s="382"/>
      <c r="SYM17" s="382"/>
      <c r="SYN17" s="382"/>
      <c r="SYO17" s="382"/>
      <c r="SYP17" s="382"/>
      <c r="SYQ17" s="382"/>
      <c r="SYR17" s="382"/>
      <c r="SYS17" s="382"/>
      <c r="SYT17" s="382"/>
      <c r="SYU17" s="382"/>
      <c r="SYV17" s="382"/>
      <c r="SYW17" s="382"/>
      <c r="SYX17" s="382"/>
      <c r="SYY17" s="382"/>
      <c r="SYZ17" s="382"/>
      <c r="SZA17" s="382"/>
      <c r="SZB17" s="382"/>
      <c r="SZC17" s="382"/>
      <c r="SZD17" s="382"/>
      <c r="SZE17" s="382"/>
      <c r="SZF17" s="382"/>
      <c r="SZG17" s="382"/>
      <c r="SZH17" s="382"/>
      <c r="SZI17" s="382"/>
      <c r="SZJ17" s="382"/>
      <c r="SZK17" s="382"/>
      <c r="SZL17" s="382"/>
      <c r="SZM17" s="382"/>
      <c r="SZN17" s="382"/>
      <c r="SZO17" s="382"/>
      <c r="SZP17" s="382"/>
      <c r="SZQ17" s="382"/>
      <c r="SZR17" s="382"/>
      <c r="SZS17" s="382"/>
      <c r="SZT17" s="382"/>
      <c r="SZU17" s="382"/>
      <c r="SZV17" s="382"/>
      <c r="SZW17" s="382"/>
      <c r="SZX17" s="382"/>
      <c r="SZY17" s="382"/>
      <c r="SZZ17" s="382"/>
      <c r="TAA17" s="382"/>
      <c r="TAB17" s="382"/>
      <c r="TAC17" s="382"/>
      <c r="TAD17" s="382"/>
      <c r="TAE17" s="382"/>
      <c r="TAF17" s="382"/>
      <c r="TAG17" s="382"/>
      <c r="TAH17" s="382"/>
      <c r="TAI17" s="382"/>
      <c r="TAJ17" s="382"/>
      <c r="TAK17" s="382"/>
      <c r="TAL17" s="382"/>
      <c r="TAM17" s="382"/>
      <c r="TAN17" s="382"/>
      <c r="TAO17" s="382"/>
      <c r="TAP17" s="382"/>
      <c r="TAQ17" s="382"/>
      <c r="TAR17" s="382"/>
      <c r="TAS17" s="382"/>
      <c r="TAT17" s="382"/>
      <c r="TAU17" s="382"/>
      <c r="TAV17" s="382"/>
      <c r="TAW17" s="382"/>
      <c r="TAX17" s="382"/>
      <c r="TAY17" s="382"/>
      <c r="TAZ17" s="382"/>
      <c r="TBA17" s="382"/>
      <c r="TBB17" s="382"/>
      <c r="TBC17" s="382"/>
      <c r="TBD17" s="382"/>
      <c r="TBE17" s="382"/>
      <c r="TBF17" s="382"/>
      <c r="TBG17" s="382"/>
      <c r="TBH17" s="382"/>
      <c r="TBI17" s="382"/>
      <c r="TBJ17" s="382"/>
      <c r="TBK17" s="382"/>
      <c r="TBL17" s="382"/>
      <c r="TBM17" s="382"/>
      <c r="TBN17" s="382"/>
      <c r="TBO17" s="382"/>
      <c r="TBP17" s="382"/>
      <c r="TBQ17" s="382"/>
      <c r="TBR17" s="382"/>
      <c r="TBS17" s="382"/>
      <c r="TBT17" s="382"/>
      <c r="TBU17" s="382"/>
      <c r="TBV17" s="382"/>
      <c r="TBW17" s="382"/>
      <c r="TBX17" s="382"/>
      <c r="TBY17" s="382"/>
      <c r="TBZ17" s="382"/>
      <c r="TCA17" s="382"/>
      <c r="TCB17" s="382"/>
      <c r="TCC17" s="382"/>
      <c r="TCD17" s="382"/>
      <c r="TCE17" s="382"/>
      <c r="TCF17" s="382"/>
      <c r="TCG17" s="382"/>
      <c r="TCH17" s="382"/>
      <c r="TCI17" s="382"/>
      <c r="TCJ17" s="382"/>
      <c r="TCK17" s="382"/>
      <c r="TCL17" s="382"/>
      <c r="TCM17" s="382"/>
      <c r="TCN17" s="382"/>
      <c r="TCO17" s="382"/>
      <c r="TCP17" s="382"/>
      <c r="TCQ17" s="382"/>
      <c r="TCR17" s="382"/>
      <c r="TCS17" s="382"/>
      <c r="TCT17" s="382"/>
      <c r="TCU17" s="382"/>
      <c r="TCV17" s="382"/>
      <c r="TCW17" s="382"/>
      <c r="TCX17" s="382"/>
      <c r="TCY17" s="382"/>
      <c r="TCZ17" s="382"/>
      <c r="TDA17" s="382"/>
      <c r="TDB17" s="382"/>
      <c r="TDC17" s="382"/>
      <c r="TDD17" s="382"/>
      <c r="TDE17" s="382"/>
      <c r="TDF17" s="382"/>
      <c r="TDG17" s="382"/>
      <c r="TDH17" s="382"/>
      <c r="TDI17" s="382"/>
      <c r="TDJ17" s="382"/>
      <c r="TDK17" s="382"/>
      <c r="TDL17" s="382"/>
      <c r="TDM17" s="382"/>
      <c r="TDN17" s="382"/>
      <c r="TDO17" s="382"/>
      <c r="TDP17" s="382"/>
      <c r="TDQ17" s="382"/>
      <c r="TDR17" s="382"/>
      <c r="TDS17" s="382"/>
      <c r="TDT17" s="382"/>
      <c r="TDU17" s="382"/>
      <c r="TDV17" s="382"/>
      <c r="TDW17" s="382"/>
      <c r="TDX17" s="382"/>
      <c r="TDY17" s="382"/>
      <c r="TDZ17" s="382"/>
      <c r="TEA17" s="382"/>
      <c r="TEB17" s="382"/>
      <c r="TEC17" s="382"/>
      <c r="TED17" s="382"/>
      <c r="TEE17" s="382"/>
      <c r="TEF17" s="382"/>
      <c r="TEG17" s="382"/>
      <c r="TEH17" s="382"/>
      <c r="TEI17" s="382"/>
      <c r="TEJ17" s="382"/>
      <c r="TEK17" s="382"/>
      <c r="TEL17" s="382"/>
      <c r="TEM17" s="382"/>
      <c r="TEN17" s="382"/>
      <c r="TEO17" s="382"/>
      <c r="TEP17" s="382"/>
      <c r="TEQ17" s="382"/>
      <c r="TER17" s="382"/>
      <c r="TES17" s="382"/>
      <c r="TET17" s="382"/>
      <c r="TEU17" s="382"/>
      <c r="TEV17" s="382"/>
      <c r="TEW17" s="382"/>
      <c r="TEX17" s="382"/>
      <c r="TEY17" s="382"/>
      <c r="TEZ17" s="382"/>
      <c r="TFA17" s="382"/>
      <c r="TFB17" s="382"/>
      <c r="TFC17" s="382"/>
      <c r="TFD17" s="382"/>
      <c r="TFE17" s="382"/>
      <c r="TFF17" s="382"/>
      <c r="TFG17" s="382"/>
      <c r="TFH17" s="382"/>
      <c r="TFI17" s="382"/>
      <c r="TFJ17" s="382"/>
      <c r="TFK17" s="382"/>
      <c r="TFL17" s="382"/>
      <c r="TFM17" s="382"/>
      <c r="TFN17" s="382"/>
      <c r="TFO17" s="382"/>
      <c r="TFP17" s="382"/>
      <c r="TFQ17" s="382"/>
      <c r="TFR17" s="382"/>
      <c r="TFS17" s="382"/>
      <c r="TFT17" s="382"/>
      <c r="TFU17" s="382"/>
      <c r="TFV17" s="382"/>
      <c r="TFW17" s="382"/>
      <c r="TFX17" s="382"/>
      <c r="TFY17" s="382"/>
      <c r="TFZ17" s="382"/>
      <c r="TGA17" s="382"/>
      <c r="TGB17" s="382"/>
      <c r="TGC17" s="382"/>
      <c r="TGD17" s="382"/>
      <c r="TGE17" s="382"/>
      <c r="TGF17" s="382"/>
      <c r="TGG17" s="382"/>
      <c r="TGH17" s="382"/>
      <c r="TGI17" s="382"/>
      <c r="TGJ17" s="382"/>
      <c r="TGK17" s="382"/>
      <c r="TGL17" s="382"/>
      <c r="TGM17" s="382"/>
      <c r="TGN17" s="382"/>
      <c r="TGO17" s="382"/>
      <c r="TGP17" s="382"/>
      <c r="TGQ17" s="382"/>
      <c r="TGR17" s="382"/>
      <c r="TGS17" s="382"/>
      <c r="TGT17" s="382"/>
      <c r="TGU17" s="382"/>
      <c r="TGV17" s="382"/>
      <c r="TGW17" s="382"/>
      <c r="TGX17" s="382"/>
      <c r="TGY17" s="382"/>
      <c r="TGZ17" s="382"/>
      <c r="THA17" s="382"/>
      <c r="THB17" s="382"/>
      <c r="THC17" s="382"/>
      <c r="THD17" s="382"/>
      <c r="THE17" s="382"/>
      <c r="THF17" s="382"/>
      <c r="THG17" s="382"/>
      <c r="THH17" s="382"/>
      <c r="THI17" s="382"/>
      <c r="THJ17" s="382"/>
      <c r="THK17" s="382"/>
      <c r="THL17" s="382"/>
      <c r="THM17" s="382"/>
      <c r="THN17" s="382"/>
      <c r="THO17" s="382"/>
      <c r="THP17" s="382"/>
      <c r="THQ17" s="382"/>
      <c r="THR17" s="382"/>
      <c r="THS17" s="382"/>
      <c r="THT17" s="382"/>
      <c r="THU17" s="382"/>
      <c r="THV17" s="382"/>
      <c r="THW17" s="382"/>
      <c r="THX17" s="382"/>
      <c r="THY17" s="382"/>
      <c r="THZ17" s="382"/>
      <c r="TIA17" s="382"/>
      <c r="TIB17" s="382"/>
      <c r="TIC17" s="382"/>
      <c r="TID17" s="382"/>
      <c r="TIE17" s="382"/>
      <c r="TIF17" s="382"/>
      <c r="TIG17" s="382"/>
      <c r="TIH17" s="382"/>
      <c r="TII17" s="382"/>
      <c r="TIJ17" s="382"/>
      <c r="TIK17" s="382"/>
      <c r="TIL17" s="382"/>
      <c r="TIM17" s="382"/>
      <c r="TIN17" s="382"/>
      <c r="TIO17" s="382"/>
      <c r="TIP17" s="382"/>
      <c r="TIQ17" s="382"/>
      <c r="TIR17" s="382"/>
      <c r="TIS17" s="382"/>
      <c r="TIT17" s="382"/>
      <c r="TIU17" s="382"/>
      <c r="TIV17" s="382"/>
      <c r="TIW17" s="382"/>
      <c r="TIX17" s="382"/>
      <c r="TIY17" s="382"/>
      <c r="TIZ17" s="382"/>
      <c r="TJA17" s="382"/>
      <c r="TJB17" s="382"/>
      <c r="TJC17" s="382"/>
      <c r="TJD17" s="382"/>
      <c r="TJE17" s="382"/>
      <c r="TJF17" s="382"/>
      <c r="TJG17" s="382"/>
      <c r="TJH17" s="382"/>
      <c r="TJI17" s="382"/>
      <c r="TJJ17" s="382"/>
      <c r="TJK17" s="382"/>
      <c r="TJL17" s="382"/>
      <c r="TJM17" s="382"/>
      <c r="TJN17" s="382"/>
      <c r="TJO17" s="382"/>
      <c r="TJP17" s="382"/>
      <c r="TJQ17" s="382"/>
      <c r="TJR17" s="382"/>
      <c r="TJS17" s="382"/>
      <c r="TJT17" s="382"/>
      <c r="TJU17" s="382"/>
      <c r="TJV17" s="382"/>
      <c r="TJW17" s="382"/>
      <c r="TJX17" s="382"/>
      <c r="TJY17" s="382"/>
      <c r="TJZ17" s="382"/>
      <c r="TKA17" s="382"/>
      <c r="TKB17" s="382"/>
      <c r="TKC17" s="382"/>
      <c r="TKD17" s="382"/>
      <c r="TKE17" s="382"/>
      <c r="TKF17" s="382"/>
      <c r="TKG17" s="382"/>
      <c r="TKH17" s="382"/>
      <c r="TKI17" s="382"/>
      <c r="TKJ17" s="382"/>
      <c r="TKK17" s="382"/>
      <c r="TKL17" s="382"/>
      <c r="TKM17" s="382"/>
      <c r="TKN17" s="382"/>
      <c r="TKO17" s="382"/>
      <c r="TKP17" s="382"/>
      <c r="TKQ17" s="382"/>
      <c r="TKR17" s="382"/>
      <c r="TKS17" s="382"/>
      <c r="TKT17" s="382"/>
      <c r="TKU17" s="382"/>
      <c r="TKV17" s="382"/>
      <c r="TKW17" s="382"/>
      <c r="TKX17" s="382"/>
      <c r="TKY17" s="382"/>
      <c r="TKZ17" s="382"/>
      <c r="TLA17" s="382"/>
      <c r="TLB17" s="382"/>
      <c r="TLC17" s="382"/>
      <c r="TLD17" s="382"/>
      <c r="TLE17" s="382"/>
      <c r="TLF17" s="382"/>
      <c r="TLG17" s="382"/>
      <c r="TLH17" s="382"/>
      <c r="TLI17" s="382"/>
      <c r="TLJ17" s="382"/>
      <c r="TLK17" s="382"/>
      <c r="TLL17" s="382"/>
      <c r="TLM17" s="382"/>
      <c r="TLN17" s="382"/>
      <c r="TLO17" s="382"/>
      <c r="TLP17" s="382"/>
      <c r="TLQ17" s="382"/>
      <c r="TLR17" s="382"/>
      <c r="TLS17" s="382"/>
      <c r="TLT17" s="382"/>
      <c r="TLU17" s="382"/>
      <c r="TLV17" s="382"/>
      <c r="TLW17" s="382"/>
      <c r="TLX17" s="382"/>
      <c r="TLY17" s="382"/>
      <c r="TLZ17" s="382"/>
      <c r="TMA17" s="382"/>
      <c r="TMB17" s="382"/>
      <c r="TMC17" s="382"/>
      <c r="TMD17" s="382"/>
      <c r="TME17" s="382"/>
      <c r="TMF17" s="382"/>
      <c r="TMG17" s="382"/>
      <c r="TMH17" s="382"/>
      <c r="TMI17" s="382"/>
      <c r="TMJ17" s="382"/>
      <c r="TMK17" s="382"/>
      <c r="TML17" s="382"/>
      <c r="TMM17" s="382"/>
      <c r="TMN17" s="382"/>
      <c r="TMO17" s="382"/>
      <c r="TMP17" s="382"/>
      <c r="TMQ17" s="382"/>
      <c r="TMR17" s="382"/>
      <c r="TMS17" s="382"/>
      <c r="TMT17" s="382"/>
      <c r="TMU17" s="382"/>
      <c r="TMV17" s="382"/>
      <c r="TMW17" s="382"/>
      <c r="TMX17" s="382"/>
      <c r="TMY17" s="382"/>
      <c r="TMZ17" s="382"/>
      <c r="TNA17" s="382"/>
      <c r="TNB17" s="382"/>
      <c r="TNC17" s="382"/>
      <c r="TND17" s="382"/>
      <c r="TNE17" s="382"/>
      <c r="TNF17" s="382"/>
      <c r="TNG17" s="382"/>
      <c r="TNH17" s="382"/>
      <c r="TNI17" s="382"/>
      <c r="TNJ17" s="382"/>
      <c r="TNK17" s="382"/>
      <c r="TNL17" s="382"/>
      <c r="TNM17" s="382"/>
      <c r="TNN17" s="382"/>
      <c r="TNO17" s="382"/>
      <c r="TNP17" s="382"/>
      <c r="TNQ17" s="382"/>
      <c r="TNR17" s="382"/>
      <c r="TNS17" s="382"/>
      <c r="TNT17" s="382"/>
      <c r="TNU17" s="382"/>
      <c r="TNV17" s="382"/>
      <c r="TNW17" s="382"/>
      <c r="TNX17" s="382"/>
      <c r="TNY17" s="382"/>
      <c r="TNZ17" s="382"/>
      <c r="TOA17" s="382"/>
      <c r="TOB17" s="382"/>
      <c r="TOC17" s="382"/>
      <c r="TOD17" s="382"/>
      <c r="TOE17" s="382"/>
      <c r="TOF17" s="382"/>
      <c r="TOG17" s="382"/>
      <c r="TOH17" s="382"/>
      <c r="TOI17" s="382"/>
      <c r="TOJ17" s="382"/>
      <c r="TOK17" s="382"/>
      <c r="TOL17" s="382"/>
      <c r="TOM17" s="382"/>
      <c r="TON17" s="382"/>
      <c r="TOO17" s="382"/>
      <c r="TOP17" s="382"/>
      <c r="TOQ17" s="382"/>
      <c r="TOR17" s="382"/>
      <c r="TOS17" s="382"/>
      <c r="TOT17" s="382"/>
      <c r="TOU17" s="382"/>
      <c r="TOV17" s="382"/>
      <c r="TOW17" s="382"/>
      <c r="TOX17" s="382"/>
      <c r="TOY17" s="382"/>
      <c r="TOZ17" s="382"/>
      <c r="TPA17" s="382"/>
      <c r="TPB17" s="382"/>
      <c r="TPC17" s="382"/>
      <c r="TPD17" s="382"/>
      <c r="TPE17" s="382"/>
      <c r="TPF17" s="382"/>
      <c r="TPG17" s="382"/>
      <c r="TPH17" s="382"/>
      <c r="TPI17" s="382"/>
      <c r="TPJ17" s="382"/>
      <c r="TPK17" s="382"/>
      <c r="TPL17" s="382"/>
      <c r="TPM17" s="382"/>
      <c r="TPN17" s="382"/>
      <c r="TPO17" s="382"/>
      <c r="TPP17" s="382"/>
      <c r="TPQ17" s="382"/>
      <c r="TPR17" s="382"/>
      <c r="TPS17" s="382"/>
      <c r="TPT17" s="382"/>
      <c r="TPU17" s="382"/>
      <c r="TPV17" s="382"/>
      <c r="TPW17" s="382"/>
      <c r="TPX17" s="382"/>
      <c r="TPY17" s="382"/>
      <c r="TPZ17" s="382"/>
      <c r="TQA17" s="382"/>
      <c r="TQB17" s="382"/>
      <c r="TQC17" s="382"/>
      <c r="TQD17" s="382"/>
      <c r="TQE17" s="382"/>
      <c r="TQF17" s="382"/>
      <c r="TQG17" s="382"/>
      <c r="TQH17" s="382"/>
      <c r="TQI17" s="382"/>
      <c r="TQJ17" s="382"/>
      <c r="TQK17" s="382"/>
      <c r="TQL17" s="382"/>
      <c r="TQM17" s="382"/>
      <c r="TQN17" s="382"/>
      <c r="TQO17" s="382"/>
      <c r="TQP17" s="382"/>
      <c r="TQQ17" s="382"/>
      <c r="TQR17" s="382"/>
      <c r="TQS17" s="382"/>
      <c r="TQT17" s="382"/>
      <c r="TQU17" s="382"/>
      <c r="TQV17" s="382"/>
      <c r="TQW17" s="382"/>
      <c r="TQX17" s="382"/>
      <c r="TQY17" s="382"/>
      <c r="TQZ17" s="382"/>
      <c r="TRA17" s="382"/>
      <c r="TRB17" s="382"/>
      <c r="TRC17" s="382"/>
      <c r="TRD17" s="382"/>
      <c r="TRE17" s="382"/>
      <c r="TRF17" s="382"/>
      <c r="TRG17" s="382"/>
      <c r="TRH17" s="382"/>
      <c r="TRI17" s="382"/>
      <c r="TRJ17" s="382"/>
      <c r="TRK17" s="382"/>
      <c r="TRL17" s="382"/>
      <c r="TRM17" s="382"/>
      <c r="TRN17" s="382"/>
      <c r="TRO17" s="382"/>
      <c r="TRP17" s="382"/>
      <c r="TRQ17" s="382"/>
      <c r="TRR17" s="382"/>
      <c r="TRS17" s="382"/>
      <c r="TRT17" s="382"/>
      <c r="TRU17" s="382"/>
      <c r="TRV17" s="382"/>
      <c r="TRW17" s="382"/>
      <c r="TRX17" s="382"/>
      <c r="TRY17" s="382"/>
      <c r="TRZ17" s="382"/>
      <c r="TSA17" s="382"/>
      <c r="TSB17" s="382"/>
      <c r="TSC17" s="382"/>
      <c r="TSD17" s="382"/>
      <c r="TSE17" s="382"/>
      <c r="TSF17" s="382"/>
      <c r="TSG17" s="382"/>
      <c r="TSH17" s="382"/>
      <c r="TSI17" s="382"/>
      <c r="TSJ17" s="382"/>
      <c r="TSK17" s="382"/>
      <c r="TSL17" s="382"/>
      <c r="TSM17" s="382"/>
      <c r="TSN17" s="382"/>
      <c r="TSO17" s="382"/>
      <c r="TSP17" s="382"/>
      <c r="TSQ17" s="382"/>
      <c r="TSR17" s="382"/>
      <c r="TSS17" s="382"/>
      <c r="TST17" s="382"/>
      <c r="TSU17" s="382"/>
      <c r="TSV17" s="382"/>
      <c r="TSW17" s="382"/>
      <c r="TSX17" s="382"/>
      <c r="TSY17" s="382"/>
      <c r="TSZ17" s="382"/>
      <c r="TTA17" s="382"/>
      <c r="TTB17" s="382"/>
      <c r="TTC17" s="382"/>
      <c r="TTD17" s="382"/>
      <c r="TTE17" s="382"/>
      <c r="TTF17" s="382"/>
      <c r="TTG17" s="382"/>
      <c r="TTH17" s="382"/>
      <c r="TTI17" s="382"/>
      <c r="TTJ17" s="382"/>
      <c r="TTK17" s="382"/>
      <c r="TTL17" s="382"/>
      <c r="TTM17" s="382"/>
      <c r="TTN17" s="382"/>
      <c r="TTO17" s="382"/>
      <c r="TTP17" s="382"/>
      <c r="TTQ17" s="382"/>
      <c r="TTR17" s="382"/>
      <c r="TTS17" s="382"/>
      <c r="TTT17" s="382"/>
      <c r="TTU17" s="382"/>
      <c r="TTV17" s="382"/>
      <c r="TTW17" s="382"/>
      <c r="TTX17" s="382"/>
      <c r="TTY17" s="382"/>
      <c r="TTZ17" s="382"/>
      <c r="TUA17" s="382"/>
      <c r="TUB17" s="382"/>
      <c r="TUC17" s="382"/>
      <c r="TUD17" s="382"/>
      <c r="TUE17" s="382"/>
      <c r="TUF17" s="382"/>
      <c r="TUG17" s="382"/>
      <c r="TUH17" s="382"/>
      <c r="TUI17" s="382"/>
      <c r="TUJ17" s="382"/>
      <c r="TUK17" s="382"/>
      <c r="TUL17" s="382"/>
      <c r="TUM17" s="382"/>
      <c r="TUN17" s="382"/>
      <c r="TUO17" s="382"/>
      <c r="TUP17" s="382"/>
      <c r="TUQ17" s="382"/>
      <c r="TUR17" s="382"/>
      <c r="TUS17" s="382"/>
      <c r="TUT17" s="382"/>
      <c r="TUU17" s="382"/>
      <c r="TUV17" s="382"/>
      <c r="TUW17" s="382"/>
      <c r="TUX17" s="382"/>
      <c r="TUY17" s="382"/>
      <c r="TUZ17" s="382"/>
      <c r="TVA17" s="382"/>
      <c r="TVB17" s="382"/>
      <c r="TVC17" s="382"/>
      <c r="TVD17" s="382"/>
      <c r="TVE17" s="382"/>
      <c r="TVF17" s="382"/>
      <c r="TVG17" s="382"/>
      <c r="TVH17" s="382"/>
      <c r="TVI17" s="382"/>
      <c r="TVJ17" s="382"/>
      <c r="TVK17" s="382"/>
      <c r="TVL17" s="382"/>
      <c r="TVM17" s="382"/>
      <c r="TVN17" s="382"/>
      <c r="TVO17" s="382"/>
      <c r="TVP17" s="382"/>
      <c r="TVQ17" s="382"/>
      <c r="TVR17" s="382"/>
      <c r="TVS17" s="382"/>
      <c r="TVT17" s="382"/>
      <c r="TVU17" s="382"/>
      <c r="TVV17" s="382"/>
      <c r="TVW17" s="382"/>
      <c r="TVX17" s="382"/>
      <c r="TVY17" s="382"/>
      <c r="TVZ17" s="382"/>
      <c r="TWA17" s="382"/>
      <c r="TWB17" s="382"/>
      <c r="TWC17" s="382"/>
      <c r="TWD17" s="382"/>
      <c r="TWE17" s="382"/>
      <c r="TWF17" s="382"/>
      <c r="TWG17" s="382"/>
      <c r="TWH17" s="382"/>
      <c r="TWI17" s="382"/>
      <c r="TWJ17" s="382"/>
      <c r="TWK17" s="382"/>
      <c r="TWL17" s="382"/>
      <c r="TWM17" s="382"/>
      <c r="TWN17" s="382"/>
      <c r="TWO17" s="382"/>
      <c r="TWP17" s="382"/>
      <c r="TWQ17" s="382"/>
      <c r="TWR17" s="382"/>
      <c r="TWS17" s="382"/>
      <c r="TWT17" s="382"/>
      <c r="TWU17" s="382"/>
      <c r="TWV17" s="382"/>
      <c r="TWW17" s="382"/>
      <c r="TWX17" s="382"/>
      <c r="TWY17" s="382"/>
      <c r="TWZ17" s="382"/>
      <c r="TXA17" s="382"/>
      <c r="TXB17" s="382"/>
      <c r="TXC17" s="382"/>
      <c r="TXD17" s="382"/>
      <c r="TXE17" s="382"/>
      <c r="TXF17" s="382"/>
      <c r="TXG17" s="382"/>
      <c r="TXH17" s="382"/>
      <c r="TXI17" s="382"/>
      <c r="TXJ17" s="382"/>
      <c r="TXK17" s="382"/>
      <c r="TXL17" s="382"/>
      <c r="TXM17" s="382"/>
      <c r="TXN17" s="382"/>
      <c r="TXO17" s="382"/>
      <c r="TXP17" s="382"/>
      <c r="TXQ17" s="382"/>
      <c r="TXR17" s="382"/>
      <c r="TXS17" s="382"/>
      <c r="TXT17" s="382"/>
      <c r="TXU17" s="382"/>
      <c r="TXV17" s="382"/>
      <c r="TXW17" s="382"/>
      <c r="TXX17" s="382"/>
      <c r="TXY17" s="382"/>
      <c r="TXZ17" s="382"/>
      <c r="TYA17" s="382"/>
      <c r="TYB17" s="382"/>
      <c r="TYC17" s="382"/>
      <c r="TYD17" s="382"/>
      <c r="TYE17" s="382"/>
      <c r="TYF17" s="382"/>
      <c r="TYG17" s="382"/>
      <c r="TYH17" s="382"/>
      <c r="TYI17" s="382"/>
      <c r="TYJ17" s="382"/>
      <c r="TYK17" s="382"/>
      <c r="TYL17" s="382"/>
      <c r="TYM17" s="382"/>
      <c r="TYN17" s="382"/>
      <c r="TYO17" s="382"/>
      <c r="TYP17" s="382"/>
      <c r="TYQ17" s="382"/>
      <c r="TYR17" s="382"/>
      <c r="TYS17" s="382"/>
      <c r="TYT17" s="382"/>
      <c r="TYU17" s="382"/>
      <c r="TYV17" s="382"/>
      <c r="TYW17" s="382"/>
      <c r="TYX17" s="382"/>
      <c r="TYY17" s="382"/>
      <c r="TYZ17" s="382"/>
      <c r="TZA17" s="382"/>
      <c r="TZB17" s="382"/>
      <c r="TZC17" s="382"/>
      <c r="TZD17" s="382"/>
      <c r="TZE17" s="382"/>
      <c r="TZF17" s="382"/>
      <c r="TZG17" s="382"/>
      <c r="TZH17" s="382"/>
      <c r="TZI17" s="382"/>
      <c r="TZJ17" s="382"/>
      <c r="TZK17" s="382"/>
      <c r="TZL17" s="382"/>
      <c r="TZM17" s="382"/>
      <c r="TZN17" s="382"/>
      <c r="TZO17" s="382"/>
      <c r="TZP17" s="382"/>
      <c r="TZQ17" s="382"/>
      <c r="TZR17" s="382"/>
      <c r="TZS17" s="382"/>
      <c r="TZT17" s="382"/>
      <c r="TZU17" s="382"/>
      <c r="TZV17" s="382"/>
      <c r="TZW17" s="382"/>
      <c r="TZX17" s="382"/>
      <c r="TZY17" s="382"/>
      <c r="TZZ17" s="382"/>
      <c r="UAA17" s="382"/>
      <c r="UAB17" s="382"/>
      <c r="UAC17" s="382"/>
      <c r="UAD17" s="382"/>
      <c r="UAE17" s="382"/>
      <c r="UAF17" s="382"/>
      <c r="UAG17" s="382"/>
      <c r="UAH17" s="382"/>
      <c r="UAI17" s="382"/>
      <c r="UAJ17" s="382"/>
      <c r="UAK17" s="382"/>
      <c r="UAL17" s="382"/>
      <c r="UAM17" s="382"/>
      <c r="UAN17" s="382"/>
      <c r="UAO17" s="382"/>
      <c r="UAP17" s="382"/>
      <c r="UAQ17" s="382"/>
      <c r="UAR17" s="382"/>
      <c r="UAS17" s="382"/>
      <c r="UAT17" s="382"/>
      <c r="UAU17" s="382"/>
      <c r="UAV17" s="382"/>
      <c r="UAW17" s="382"/>
      <c r="UAX17" s="382"/>
      <c r="UAY17" s="382"/>
      <c r="UAZ17" s="382"/>
      <c r="UBA17" s="382"/>
      <c r="UBB17" s="382"/>
      <c r="UBC17" s="382"/>
      <c r="UBD17" s="382"/>
      <c r="UBE17" s="382"/>
      <c r="UBF17" s="382"/>
      <c r="UBG17" s="382"/>
      <c r="UBH17" s="382"/>
      <c r="UBI17" s="382"/>
      <c r="UBJ17" s="382"/>
      <c r="UBK17" s="382"/>
      <c r="UBL17" s="382"/>
      <c r="UBM17" s="382"/>
      <c r="UBN17" s="382"/>
      <c r="UBO17" s="382"/>
      <c r="UBP17" s="382"/>
      <c r="UBQ17" s="382"/>
      <c r="UBR17" s="382"/>
      <c r="UBS17" s="382"/>
      <c r="UBT17" s="382"/>
      <c r="UBU17" s="382"/>
      <c r="UBV17" s="382"/>
      <c r="UBW17" s="382"/>
      <c r="UBX17" s="382"/>
      <c r="UBY17" s="382"/>
      <c r="UBZ17" s="382"/>
      <c r="UCA17" s="382"/>
      <c r="UCB17" s="382"/>
      <c r="UCC17" s="382"/>
      <c r="UCD17" s="382"/>
      <c r="UCE17" s="382"/>
      <c r="UCF17" s="382"/>
      <c r="UCG17" s="382"/>
      <c r="UCH17" s="382"/>
      <c r="UCI17" s="382"/>
      <c r="UCJ17" s="382"/>
      <c r="UCK17" s="382"/>
      <c r="UCL17" s="382"/>
      <c r="UCM17" s="382"/>
      <c r="UCN17" s="382"/>
      <c r="UCO17" s="382"/>
      <c r="UCP17" s="382"/>
      <c r="UCQ17" s="382"/>
      <c r="UCR17" s="382"/>
      <c r="UCS17" s="382"/>
      <c r="UCT17" s="382"/>
      <c r="UCU17" s="382"/>
      <c r="UCV17" s="382"/>
      <c r="UCW17" s="382"/>
      <c r="UCX17" s="382"/>
      <c r="UCY17" s="382"/>
      <c r="UCZ17" s="382"/>
      <c r="UDA17" s="382"/>
      <c r="UDB17" s="382"/>
      <c r="UDC17" s="382"/>
      <c r="UDD17" s="382"/>
      <c r="UDE17" s="382"/>
      <c r="UDF17" s="382"/>
      <c r="UDG17" s="382"/>
      <c r="UDH17" s="382"/>
      <c r="UDI17" s="382"/>
      <c r="UDJ17" s="382"/>
      <c r="UDK17" s="382"/>
      <c r="UDL17" s="382"/>
      <c r="UDM17" s="382"/>
      <c r="UDN17" s="382"/>
      <c r="UDO17" s="382"/>
      <c r="UDP17" s="382"/>
      <c r="UDQ17" s="382"/>
      <c r="UDR17" s="382"/>
      <c r="UDS17" s="382"/>
      <c r="UDT17" s="382"/>
      <c r="UDU17" s="382"/>
      <c r="UDV17" s="382"/>
      <c r="UDW17" s="382"/>
      <c r="UDX17" s="382"/>
      <c r="UDY17" s="382"/>
      <c r="UDZ17" s="382"/>
      <c r="UEA17" s="382"/>
      <c r="UEB17" s="382"/>
      <c r="UEC17" s="382"/>
      <c r="UED17" s="382"/>
      <c r="UEE17" s="382"/>
      <c r="UEF17" s="382"/>
      <c r="UEG17" s="382"/>
      <c r="UEH17" s="382"/>
      <c r="UEI17" s="382"/>
      <c r="UEJ17" s="382"/>
      <c r="UEK17" s="382"/>
      <c r="UEL17" s="382"/>
      <c r="UEM17" s="382"/>
      <c r="UEN17" s="382"/>
      <c r="UEO17" s="382"/>
      <c r="UEP17" s="382"/>
      <c r="UEQ17" s="382"/>
      <c r="UER17" s="382"/>
      <c r="UES17" s="382"/>
      <c r="UET17" s="382"/>
      <c r="UEU17" s="382"/>
      <c r="UEV17" s="382"/>
      <c r="UEW17" s="382"/>
      <c r="UEX17" s="382"/>
      <c r="UEY17" s="382"/>
      <c r="UEZ17" s="382"/>
      <c r="UFA17" s="382"/>
      <c r="UFB17" s="382"/>
      <c r="UFC17" s="382"/>
      <c r="UFD17" s="382"/>
      <c r="UFE17" s="382"/>
      <c r="UFF17" s="382"/>
      <c r="UFG17" s="382"/>
      <c r="UFH17" s="382"/>
      <c r="UFI17" s="382"/>
      <c r="UFJ17" s="382"/>
      <c r="UFK17" s="382"/>
      <c r="UFL17" s="382"/>
      <c r="UFM17" s="382"/>
      <c r="UFN17" s="382"/>
      <c r="UFO17" s="382"/>
      <c r="UFP17" s="382"/>
      <c r="UFQ17" s="382"/>
      <c r="UFR17" s="382"/>
      <c r="UFS17" s="382"/>
      <c r="UFT17" s="382"/>
      <c r="UFU17" s="382"/>
      <c r="UFV17" s="382"/>
      <c r="UFW17" s="382"/>
      <c r="UFX17" s="382"/>
      <c r="UFY17" s="382"/>
      <c r="UFZ17" s="382"/>
      <c r="UGA17" s="382"/>
      <c r="UGB17" s="382"/>
      <c r="UGC17" s="382"/>
      <c r="UGD17" s="382"/>
      <c r="UGE17" s="382"/>
      <c r="UGF17" s="382"/>
      <c r="UGG17" s="382"/>
      <c r="UGH17" s="382"/>
      <c r="UGI17" s="382"/>
      <c r="UGJ17" s="382"/>
      <c r="UGK17" s="382"/>
      <c r="UGL17" s="382"/>
      <c r="UGM17" s="382"/>
      <c r="UGN17" s="382"/>
      <c r="UGO17" s="382"/>
      <c r="UGP17" s="382"/>
      <c r="UGQ17" s="382"/>
      <c r="UGR17" s="382"/>
      <c r="UGS17" s="382"/>
      <c r="UGT17" s="382"/>
      <c r="UGU17" s="382"/>
      <c r="UGV17" s="382"/>
      <c r="UGW17" s="382"/>
      <c r="UGX17" s="382"/>
      <c r="UGY17" s="382"/>
      <c r="UGZ17" s="382"/>
      <c r="UHA17" s="382"/>
      <c r="UHB17" s="382"/>
      <c r="UHC17" s="382"/>
      <c r="UHD17" s="382"/>
      <c r="UHE17" s="382"/>
      <c r="UHF17" s="382"/>
      <c r="UHG17" s="382"/>
      <c r="UHH17" s="382"/>
      <c r="UHI17" s="382"/>
      <c r="UHJ17" s="382"/>
      <c r="UHK17" s="382"/>
      <c r="UHL17" s="382"/>
      <c r="UHM17" s="382"/>
      <c r="UHN17" s="382"/>
      <c r="UHO17" s="382"/>
      <c r="UHP17" s="382"/>
      <c r="UHQ17" s="382"/>
      <c r="UHR17" s="382"/>
      <c r="UHS17" s="382"/>
      <c r="UHT17" s="382"/>
      <c r="UHU17" s="382"/>
      <c r="UHV17" s="382"/>
      <c r="UHW17" s="382"/>
      <c r="UHX17" s="382"/>
      <c r="UHY17" s="382"/>
      <c r="UHZ17" s="382"/>
      <c r="UIA17" s="382"/>
      <c r="UIB17" s="382"/>
      <c r="UIC17" s="382"/>
      <c r="UID17" s="382"/>
      <c r="UIE17" s="382"/>
      <c r="UIF17" s="382"/>
      <c r="UIG17" s="382"/>
      <c r="UIH17" s="382"/>
      <c r="UII17" s="382"/>
      <c r="UIJ17" s="382"/>
      <c r="UIK17" s="382"/>
      <c r="UIL17" s="382"/>
      <c r="UIM17" s="382"/>
      <c r="UIN17" s="382"/>
      <c r="UIO17" s="382"/>
      <c r="UIP17" s="382"/>
      <c r="UIQ17" s="382"/>
      <c r="UIR17" s="382"/>
      <c r="UIS17" s="382"/>
      <c r="UIT17" s="382"/>
      <c r="UIU17" s="382"/>
      <c r="UIV17" s="382"/>
      <c r="UIW17" s="382"/>
      <c r="UIX17" s="382"/>
      <c r="UIY17" s="382"/>
      <c r="UIZ17" s="382"/>
      <c r="UJA17" s="382"/>
      <c r="UJB17" s="382"/>
      <c r="UJC17" s="382"/>
      <c r="UJD17" s="382"/>
      <c r="UJE17" s="382"/>
      <c r="UJF17" s="382"/>
      <c r="UJG17" s="382"/>
      <c r="UJH17" s="382"/>
      <c r="UJI17" s="382"/>
      <c r="UJJ17" s="382"/>
      <c r="UJK17" s="382"/>
      <c r="UJL17" s="382"/>
      <c r="UJM17" s="382"/>
      <c r="UJN17" s="382"/>
      <c r="UJO17" s="382"/>
      <c r="UJP17" s="382"/>
      <c r="UJQ17" s="382"/>
      <c r="UJR17" s="382"/>
      <c r="UJS17" s="382"/>
      <c r="UJT17" s="382"/>
      <c r="UJU17" s="382"/>
      <c r="UJV17" s="382"/>
      <c r="UJW17" s="382"/>
      <c r="UJX17" s="382"/>
      <c r="UJY17" s="382"/>
      <c r="UJZ17" s="382"/>
      <c r="UKA17" s="382"/>
      <c r="UKB17" s="382"/>
      <c r="UKC17" s="382"/>
      <c r="UKD17" s="382"/>
      <c r="UKE17" s="382"/>
      <c r="UKF17" s="382"/>
      <c r="UKG17" s="382"/>
      <c r="UKH17" s="382"/>
      <c r="UKI17" s="382"/>
      <c r="UKJ17" s="382"/>
      <c r="UKK17" s="382"/>
      <c r="UKL17" s="382"/>
      <c r="UKM17" s="382"/>
      <c r="UKN17" s="382"/>
      <c r="UKO17" s="382"/>
      <c r="UKP17" s="382"/>
      <c r="UKQ17" s="382"/>
      <c r="UKR17" s="382"/>
      <c r="UKS17" s="382"/>
      <c r="UKT17" s="382"/>
      <c r="UKU17" s="382"/>
      <c r="UKV17" s="382"/>
      <c r="UKW17" s="382"/>
      <c r="UKX17" s="382"/>
      <c r="UKY17" s="382"/>
      <c r="UKZ17" s="382"/>
      <c r="ULA17" s="382"/>
      <c r="ULB17" s="382"/>
      <c r="ULC17" s="382"/>
      <c r="ULD17" s="382"/>
      <c r="ULE17" s="382"/>
      <c r="ULF17" s="382"/>
      <c r="ULG17" s="382"/>
      <c r="ULH17" s="382"/>
      <c r="ULI17" s="382"/>
      <c r="ULJ17" s="382"/>
      <c r="ULK17" s="382"/>
      <c r="ULL17" s="382"/>
      <c r="ULM17" s="382"/>
      <c r="ULN17" s="382"/>
      <c r="ULO17" s="382"/>
      <c r="ULP17" s="382"/>
      <c r="ULQ17" s="382"/>
      <c r="ULR17" s="382"/>
      <c r="ULS17" s="382"/>
      <c r="ULT17" s="382"/>
      <c r="ULU17" s="382"/>
      <c r="ULV17" s="382"/>
      <c r="ULW17" s="382"/>
      <c r="ULX17" s="382"/>
      <c r="ULY17" s="382"/>
      <c r="ULZ17" s="382"/>
      <c r="UMA17" s="382"/>
      <c r="UMB17" s="382"/>
      <c r="UMC17" s="382"/>
      <c r="UMD17" s="382"/>
      <c r="UME17" s="382"/>
      <c r="UMF17" s="382"/>
      <c r="UMG17" s="382"/>
      <c r="UMH17" s="382"/>
      <c r="UMI17" s="382"/>
      <c r="UMJ17" s="382"/>
      <c r="UMK17" s="382"/>
      <c r="UML17" s="382"/>
      <c r="UMM17" s="382"/>
      <c r="UMN17" s="382"/>
      <c r="UMO17" s="382"/>
      <c r="UMP17" s="382"/>
      <c r="UMQ17" s="382"/>
      <c r="UMR17" s="382"/>
      <c r="UMS17" s="382"/>
      <c r="UMT17" s="382"/>
      <c r="UMU17" s="382"/>
      <c r="UMV17" s="382"/>
      <c r="UMW17" s="382"/>
      <c r="UMX17" s="382"/>
      <c r="UMY17" s="382"/>
      <c r="UMZ17" s="382"/>
      <c r="UNA17" s="382"/>
      <c r="UNB17" s="382"/>
      <c r="UNC17" s="382"/>
      <c r="UND17" s="382"/>
      <c r="UNE17" s="382"/>
      <c r="UNF17" s="382"/>
      <c r="UNG17" s="382"/>
      <c r="UNH17" s="382"/>
      <c r="UNI17" s="382"/>
      <c r="UNJ17" s="382"/>
      <c r="UNK17" s="382"/>
      <c r="UNL17" s="382"/>
      <c r="UNM17" s="382"/>
      <c r="UNN17" s="382"/>
      <c r="UNO17" s="382"/>
      <c r="UNP17" s="382"/>
      <c r="UNQ17" s="382"/>
      <c r="UNR17" s="382"/>
      <c r="UNS17" s="382"/>
      <c r="UNT17" s="382"/>
      <c r="UNU17" s="382"/>
      <c r="UNV17" s="382"/>
      <c r="UNW17" s="382"/>
      <c r="UNX17" s="382"/>
      <c r="UNY17" s="382"/>
      <c r="UNZ17" s="382"/>
      <c r="UOA17" s="382"/>
      <c r="UOB17" s="382"/>
      <c r="UOC17" s="382"/>
      <c r="UOD17" s="382"/>
      <c r="UOE17" s="382"/>
      <c r="UOF17" s="382"/>
      <c r="UOG17" s="382"/>
      <c r="UOH17" s="382"/>
      <c r="UOI17" s="382"/>
      <c r="UOJ17" s="382"/>
      <c r="UOK17" s="382"/>
      <c r="UOL17" s="382"/>
      <c r="UOM17" s="382"/>
      <c r="UON17" s="382"/>
      <c r="UOO17" s="382"/>
      <c r="UOP17" s="382"/>
      <c r="UOQ17" s="382"/>
      <c r="UOR17" s="382"/>
      <c r="UOS17" s="382"/>
      <c r="UOT17" s="382"/>
      <c r="UOU17" s="382"/>
      <c r="UOV17" s="382"/>
      <c r="UOW17" s="382"/>
      <c r="UOX17" s="382"/>
      <c r="UOY17" s="382"/>
      <c r="UOZ17" s="382"/>
      <c r="UPA17" s="382"/>
      <c r="UPB17" s="382"/>
      <c r="UPC17" s="382"/>
      <c r="UPD17" s="382"/>
      <c r="UPE17" s="382"/>
      <c r="UPF17" s="382"/>
      <c r="UPG17" s="382"/>
      <c r="UPH17" s="382"/>
      <c r="UPI17" s="382"/>
      <c r="UPJ17" s="382"/>
      <c r="UPK17" s="382"/>
      <c r="UPL17" s="382"/>
      <c r="UPM17" s="382"/>
      <c r="UPN17" s="382"/>
      <c r="UPO17" s="382"/>
      <c r="UPP17" s="382"/>
      <c r="UPQ17" s="382"/>
      <c r="UPR17" s="382"/>
      <c r="UPS17" s="382"/>
      <c r="UPT17" s="382"/>
      <c r="UPU17" s="382"/>
      <c r="UPV17" s="382"/>
      <c r="UPW17" s="382"/>
      <c r="UPX17" s="382"/>
      <c r="UPY17" s="382"/>
      <c r="UPZ17" s="382"/>
      <c r="UQA17" s="382"/>
      <c r="UQB17" s="382"/>
      <c r="UQC17" s="382"/>
      <c r="UQD17" s="382"/>
      <c r="UQE17" s="382"/>
      <c r="UQF17" s="382"/>
      <c r="UQG17" s="382"/>
      <c r="UQH17" s="382"/>
      <c r="UQI17" s="382"/>
      <c r="UQJ17" s="382"/>
      <c r="UQK17" s="382"/>
      <c r="UQL17" s="382"/>
      <c r="UQM17" s="382"/>
      <c r="UQN17" s="382"/>
      <c r="UQO17" s="382"/>
      <c r="UQP17" s="382"/>
      <c r="UQQ17" s="382"/>
      <c r="UQR17" s="382"/>
      <c r="UQS17" s="382"/>
      <c r="UQT17" s="382"/>
      <c r="UQU17" s="382"/>
      <c r="UQV17" s="382"/>
      <c r="UQW17" s="382"/>
      <c r="UQX17" s="382"/>
      <c r="UQY17" s="382"/>
      <c r="UQZ17" s="382"/>
      <c r="URA17" s="382"/>
      <c r="URB17" s="382"/>
      <c r="URC17" s="382"/>
      <c r="URD17" s="382"/>
      <c r="URE17" s="382"/>
      <c r="URF17" s="382"/>
      <c r="URG17" s="382"/>
      <c r="URH17" s="382"/>
      <c r="URI17" s="382"/>
      <c r="URJ17" s="382"/>
      <c r="URK17" s="382"/>
      <c r="URL17" s="382"/>
      <c r="URM17" s="382"/>
      <c r="URN17" s="382"/>
      <c r="URO17" s="382"/>
      <c r="URP17" s="382"/>
      <c r="URQ17" s="382"/>
      <c r="URR17" s="382"/>
      <c r="URS17" s="382"/>
      <c r="URT17" s="382"/>
      <c r="URU17" s="382"/>
      <c r="URV17" s="382"/>
      <c r="URW17" s="382"/>
      <c r="URX17" s="382"/>
      <c r="URY17" s="382"/>
      <c r="URZ17" s="382"/>
      <c r="USA17" s="382"/>
      <c r="USB17" s="382"/>
      <c r="USC17" s="382"/>
      <c r="USD17" s="382"/>
      <c r="USE17" s="382"/>
      <c r="USF17" s="382"/>
      <c r="USG17" s="382"/>
      <c r="USH17" s="382"/>
      <c r="USI17" s="382"/>
      <c r="USJ17" s="382"/>
      <c r="USK17" s="382"/>
      <c r="USL17" s="382"/>
      <c r="USM17" s="382"/>
      <c r="USN17" s="382"/>
      <c r="USO17" s="382"/>
      <c r="USP17" s="382"/>
      <c r="USQ17" s="382"/>
      <c r="USR17" s="382"/>
      <c r="USS17" s="382"/>
      <c r="UST17" s="382"/>
      <c r="USU17" s="382"/>
      <c r="USV17" s="382"/>
      <c r="USW17" s="382"/>
      <c r="USX17" s="382"/>
      <c r="USY17" s="382"/>
      <c r="USZ17" s="382"/>
      <c r="UTA17" s="382"/>
      <c r="UTB17" s="382"/>
      <c r="UTC17" s="382"/>
      <c r="UTD17" s="382"/>
      <c r="UTE17" s="382"/>
      <c r="UTF17" s="382"/>
      <c r="UTG17" s="382"/>
      <c r="UTH17" s="382"/>
      <c r="UTI17" s="382"/>
      <c r="UTJ17" s="382"/>
      <c r="UTK17" s="382"/>
      <c r="UTL17" s="382"/>
      <c r="UTM17" s="382"/>
      <c r="UTN17" s="382"/>
      <c r="UTO17" s="382"/>
      <c r="UTP17" s="382"/>
      <c r="UTQ17" s="382"/>
      <c r="UTR17" s="382"/>
      <c r="UTS17" s="382"/>
      <c r="UTT17" s="382"/>
      <c r="UTU17" s="382"/>
      <c r="UTV17" s="382"/>
      <c r="UTW17" s="382"/>
      <c r="UTX17" s="382"/>
      <c r="UTY17" s="382"/>
      <c r="UTZ17" s="382"/>
      <c r="UUA17" s="382"/>
      <c r="UUB17" s="382"/>
      <c r="UUC17" s="382"/>
      <c r="UUD17" s="382"/>
      <c r="UUE17" s="382"/>
      <c r="UUF17" s="382"/>
      <c r="UUG17" s="382"/>
      <c r="UUH17" s="382"/>
      <c r="UUI17" s="382"/>
      <c r="UUJ17" s="382"/>
      <c r="UUK17" s="382"/>
      <c r="UUL17" s="382"/>
      <c r="UUM17" s="382"/>
      <c r="UUN17" s="382"/>
      <c r="UUO17" s="382"/>
      <c r="UUP17" s="382"/>
      <c r="UUQ17" s="382"/>
      <c r="UUR17" s="382"/>
      <c r="UUS17" s="382"/>
      <c r="UUT17" s="382"/>
      <c r="UUU17" s="382"/>
      <c r="UUV17" s="382"/>
      <c r="UUW17" s="382"/>
      <c r="UUX17" s="382"/>
      <c r="UUY17" s="382"/>
      <c r="UUZ17" s="382"/>
      <c r="UVA17" s="382"/>
      <c r="UVB17" s="382"/>
      <c r="UVC17" s="382"/>
      <c r="UVD17" s="382"/>
      <c r="UVE17" s="382"/>
      <c r="UVF17" s="382"/>
      <c r="UVG17" s="382"/>
      <c r="UVH17" s="382"/>
      <c r="UVI17" s="382"/>
      <c r="UVJ17" s="382"/>
      <c r="UVK17" s="382"/>
      <c r="UVL17" s="382"/>
      <c r="UVM17" s="382"/>
      <c r="UVN17" s="382"/>
      <c r="UVO17" s="382"/>
      <c r="UVP17" s="382"/>
      <c r="UVQ17" s="382"/>
      <c r="UVR17" s="382"/>
      <c r="UVS17" s="382"/>
      <c r="UVT17" s="382"/>
      <c r="UVU17" s="382"/>
      <c r="UVV17" s="382"/>
      <c r="UVW17" s="382"/>
      <c r="UVX17" s="382"/>
      <c r="UVY17" s="382"/>
      <c r="UVZ17" s="382"/>
      <c r="UWA17" s="382"/>
      <c r="UWB17" s="382"/>
      <c r="UWC17" s="382"/>
      <c r="UWD17" s="382"/>
      <c r="UWE17" s="382"/>
      <c r="UWF17" s="382"/>
      <c r="UWG17" s="382"/>
      <c r="UWH17" s="382"/>
      <c r="UWI17" s="382"/>
      <c r="UWJ17" s="382"/>
      <c r="UWK17" s="382"/>
      <c r="UWL17" s="382"/>
      <c r="UWM17" s="382"/>
      <c r="UWN17" s="382"/>
      <c r="UWO17" s="382"/>
      <c r="UWP17" s="382"/>
      <c r="UWQ17" s="382"/>
      <c r="UWR17" s="382"/>
      <c r="UWS17" s="382"/>
      <c r="UWT17" s="382"/>
      <c r="UWU17" s="382"/>
      <c r="UWV17" s="382"/>
      <c r="UWW17" s="382"/>
      <c r="UWX17" s="382"/>
      <c r="UWY17" s="382"/>
      <c r="UWZ17" s="382"/>
      <c r="UXA17" s="382"/>
      <c r="UXB17" s="382"/>
      <c r="UXC17" s="382"/>
      <c r="UXD17" s="382"/>
      <c r="UXE17" s="382"/>
      <c r="UXF17" s="382"/>
      <c r="UXG17" s="382"/>
      <c r="UXH17" s="382"/>
      <c r="UXI17" s="382"/>
      <c r="UXJ17" s="382"/>
      <c r="UXK17" s="382"/>
      <c r="UXL17" s="382"/>
      <c r="UXM17" s="382"/>
      <c r="UXN17" s="382"/>
      <c r="UXO17" s="382"/>
      <c r="UXP17" s="382"/>
      <c r="UXQ17" s="382"/>
      <c r="UXR17" s="382"/>
      <c r="UXS17" s="382"/>
      <c r="UXT17" s="382"/>
      <c r="UXU17" s="382"/>
      <c r="UXV17" s="382"/>
      <c r="UXW17" s="382"/>
      <c r="UXX17" s="382"/>
      <c r="UXY17" s="382"/>
      <c r="UXZ17" s="382"/>
      <c r="UYA17" s="382"/>
      <c r="UYB17" s="382"/>
      <c r="UYC17" s="382"/>
      <c r="UYD17" s="382"/>
      <c r="UYE17" s="382"/>
      <c r="UYF17" s="382"/>
      <c r="UYG17" s="382"/>
      <c r="UYH17" s="382"/>
      <c r="UYI17" s="382"/>
      <c r="UYJ17" s="382"/>
      <c r="UYK17" s="382"/>
      <c r="UYL17" s="382"/>
      <c r="UYM17" s="382"/>
      <c r="UYN17" s="382"/>
      <c r="UYO17" s="382"/>
      <c r="UYP17" s="382"/>
      <c r="UYQ17" s="382"/>
      <c r="UYR17" s="382"/>
      <c r="UYS17" s="382"/>
      <c r="UYT17" s="382"/>
      <c r="UYU17" s="382"/>
      <c r="UYV17" s="382"/>
      <c r="UYW17" s="382"/>
      <c r="UYX17" s="382"/>
      <c r="UYY17" s="382"/>
      <c r="UYZ17" s="382"/>
      <c r="UZA17" s="382"/>
      <c r="UZB17" s="382"/>
      <c r="UZC17" s="382"/>
      <c r="UZD17" s="382"/>
      <c r="UZE17" s="382"/>
      <c r="UZF17" s="382"/>
      <c r="UZG17" s="382"/>
      <c r="UZH17" s="382"/>
      <c r="UZI17" s="382"/>
      <c r="UZJ17" s="382"/>
      <c r="UZK17" s="382"/>
      <c r="UZL17" s="382"/>
      <c r="UZM17" s="382"/>
      <c r="UZN17" s="382"/>
      <c r="UZO17" s="382"/>
      <c r="UZP17" s="382"/>
      <c r="UZQ17" s="382"/>
      <c r="UZR17" s="382"/>
      <c r="UZS17" s="382"/>
      <c r="UZT17" s="382"/>
      <c r="UZU17" s="382"/>
      <c r="UZV17" s="382"/>
      <c r="UZW17" s="382"/>
      <c r="UZX17" s="382"/>
      <c r="UZY17" s="382"/>
      <c r="UZZ17" s="382"/>
      <c r="VAA17" s="382"/>
      <c r="VAB17" s="382"/>
      <c r="VAC17" s="382"/>
      <c r="VAD17" s="382"/>
      <c r="VAE17" s="382"/>
      <c r="VAF17" s="382"/>
      <c r="VAG17" s="382"/>
      <c r="VAH17" s="382"/>
      <c r="VAI17" s="382"/>
      <c r="VAJ17" s="382"/>
      <c r="VAK17" s="382"/>
      <c r="VAL17" s="382"/>
      <c r="VAM17" s="382"/>
      <c r="VAN17" s="382"/>
      <c r="VAO17" s="382"/>
      <c r="VAP17" s="382"/>
      <c r="VAQ17" s="382"/>
      <c r="VAR17" s="382"/>
      <c r="VAS17" s="382"/>
      <c r="VAT17" s="382"/>
      <c r="VAU17" s="382"/>
      <c r="VAV17" s="382"/>
      <c r="VAW17" s="382"/>
      <c r="VAX17" s="382"/>
      <c r="VAY17" s="382"/>
      <c r="VAZ17" s="382"/>
      <c r="VBA17" s="382"/>
      <c r="VBB17" s="382"/>
      <c r="VBC17" s="382"/>
      <c r="VBD17" s="382"/>
      <c r="VBE17" s="382"/>
      <c r="VBF17" s="382"/>
      <c r="VBG17" s="382"/>
      <c r="VBH17" s="382"/>
      <c r="VBI17" s="382"/>
      <c r="VBJ17" s="382"/>
      <c r="VBK17" s="382"/>
      <c r="VBL17" s="382"/>
      <c r="VBM17" s="382"/>
      <c r="VBN17" s="382"/>
      <c r="VBO17" s="382"/>
      <c r="VBP17" s="382"/>
      <c r="VBQ17" s="382"/>
      <c r="VBR17" s="382"/>
      <c r="VBS17" s="382"/>
      <c r="VBT17" s="382"/>
      <c r="VBU17" s="382"/>
      <c r="VBV17" s="382"/>
      <c r="VBW17" s="382"/>
      <c r="VBX17" s="382"/>
      <c r="VBY17" s="382"/>
      <c r="VBZ17" s="382"/>
      <c r="VCA17" s="382"/>
      <c r="VCB17" s="382"/>
      <c r="VCC17" s="382"/>
      <c r="VCD17" s="382"/>
      <c r="VCE17" s="382"/>
      <c r="VCF17" s="382"/>
      <c r="VCG17" s="382"/>
      <c r="VCH17" s="382"/>
      <c r="VCI17" s="382"/>
      <c r="VCJ17" s="382"/>
      <c r="VCK17" s="382"/>
      <c r="VCL17" s="382"/>
      <c r="VCM17" s="382"/>
      <c r="VCN17" s="382"/>
      <c r="VCO17" s="382"/>
      <c r="VCP17" s="382"/>
      <c r="VCQ17" s="382"/>
      <c r="VCR17" s="382"/>
      <c r="VCS17" s="382"/>
      <c r="VCT17" s="382"/>
      <c r="VCU17" s="382"/>
      <c r="VCV17" s="382"/>
      <c r="VCW17" s="382"/>
      <c r="VCX17" s="382"/>
      <c r="VCY17" s="382"/>
      <c r="VCZ17" s="382"/>
      <c r="VDA17" s="382"/>
      <c r="VDB17" s="382"/>
      <c r="VDC17" s="382"/>
      <c r="VDD17" s="382"/>
      <c r="VDE17" s="382"/>
      <c r="VDF17" s="382"/>
      <c r="VDG17" s="382"/>
      <c r="VDH17" s="382"/>
      <c r="VDI17" s="382"/>
      <c r="VDJ17" s="382"/>
      <c r="VDK17" s="382"/>
      <c r="VDL17" s="382"/>
      <c r="VDM17" s="382"/>
      <c r="VDN17" s="382"/>
      <c r="VDO17" s="382"/>
      <c r="VDP17" s="382"/>
      <c r="VDQ17" s="382"/>
      <c r="VDR17" s="382"/>
      <c r="VDS17" s="382"/>
      <c r="VDT17" s="382"/>
      <c r="VDU17" s="382"/>
      <c r="VDV17" s="382"/>
      <c r="VDW17" s="382"/>
      <c r="VDX17" s="382"/>
      <c r="VDY17" s="382"/>
      <c r="VDZ17" s="382"/>
      <c r="VEA17" s="382"/>
      <c r="VEB17" s="382"/>
      <c r="VEC17" s="382"/>
      <c r="VED17" s="382"/>
      <c r="VEE17" s="382"/>
      <c r="VEF17" s="382"/>
      <c r="VEG17" s="382"/>
      <c r="VEH17" s="382"/>
      <c r="VEI17" s="382"/>
      <c r="VEJ17" s="382"/>
      <c r="VEK17" s="382"/>
      <c r="VEL17" s="382"/>
      <c r="VEM17" s="382"/>
      <c r="VEN17" s="382"/>
      <c r="VEO17" s="382"/>
      <c r="VEP17" s="382"/>
      <c r="VEQ17" s="382"/>
      <c r="VER17" s="382"/>
      <c r="VES17" s="382"/>
      <c r="VET17" s="382"/>
      <c r="VEU17" s="382"/>
      <c r="VEV17" s="382"/>
      <c r="VEW17" s="382"/>
      <c r="VEX17" s="382"/>
      <c r="VEY17" s="382"/>
      <c r="VEZ17" s="382"/>
      <c r="VFA17" s="382"/>
      <c r="VFB17" s="382"/>
      <c r="VFC17" s="382"/>
      <c r="VFD17" s="382"/>
      <c r="VFE17" s="382"/>
      <c r="VFF17" s="382"/>
      <c r="VFG17" s="382"/>
      <c r="VFH17" s="382"/>
      <c r="VFI17" s="382"/>
      <c r="VFJ17" s="382"/>
      <c r="VFK17" s="382"/>
      <c r="VFL17" s="382"/>
      <c r="VFM17" s="382"/>
      <c r="VFN17" s="382"/>
      <c r="VFO17" s="382"/>
      <c r="VFP17" s="382"/>
      <c r="VFQ17" s="382"/>
      <c r="VFR17" s="382"/>
      <c r="VFS17" s="382"/>
      <c r="VFT17" s="382"/>
      <c r="VFU17" s="382"/>
      <c r="VFV17" s="382"/>
      <c r="VFW17" s="382"/>
      <c r="VFX17" s="382"/>
      <c r="VFY17" s="382"/>
      <c r="VFZ17" s="382"/>
      <c r="VGA17" s="382"/>
      <c r="VGB17" s="382"/>
      <c r="VGC17" s="382"/>
      <c r="VGD17" s="382"/>
      <c r="VGE17" s="382"/>
      <c r="VGF17" s="382"/>
      <c r="VGG17" s="382"/>
      <c r="VGH17" s="382"/>
      <c r="VGI17" s="382"/>
      <c r="VGJ17" s="382"/>
      <c r="VGK17" s="382"/>
      <c r="VGL17" s="382"/>
      <c r="VGM17" s="382"/>
      <c r="VGN17" s="382"/>
      <c r="VGO17" s="382"/>
      <c r="VGP17" s="382"/>
      <c r="VGQ17" s="382"/>
      <c r="VGR17" s="382"/>
      <c r="VGS17" s="382"/>
      <c r="VGT17" s="382"/>
      <c r="VGU17" s="382"/>
      <c r="VGV17" s="382"/>
      <c r="VGW17" s="382"/>
      <c r="VGX17" s="382"/>
      <c r="VGY17" s="382"/>
      <c r="VGZ17" s="382"/>
      <c r="VHA17" s="382"/>
      <c r="VHB17" s="382"/>
      <c r="VHC17" s="382"/>
      <c r="VHD17" s="382"/>
      <c r="VHE17" s="382"/>
      <c r="VHF17" s="382"/>
      <c r="VHG17" s="382"/>
      <c r="VHH17" s="382"/>
      <c r="VHI17" s="382"/>
      <c r="VHJ17" s="382"/>
      <c r="VHK17" s="382"/>
      <c r="VHL17" s="382"/>
      <c r="VHM17" s="382"/>
      <c r="VHN17" s="382"/>
      <c r="VHO17" s="382"/>
      <c r="VHP17" s="382"/>
      <c r="VHQ17" s="382"/>
      <c r="VHR17" s="382"/>
      <c r="VHS17" s="382"/>
      <c r="VHT17" s="382"/>
      <c r="VHU17" s="382"/>
      <c r="VHV17" s="382"/>
      <c r="VHW17" s="382"/>
      <c r="VHX17" s="382"/>
      <c r="VHY17" s="382"/>
      <c r="VHZ17" s="382"/>
      <c r="VIA17" s="382"/>
      <c r="VIB17" s="382"/>
      <c r="VIC17" s="382"/>
      <c r="VID17" s="382"/>
      <c r="VIE17" s="382"/>
      <c r="VIF17" s="382"/>
      <c r="VIG17" s="382"/>
      <c r="VIH17" s="382"/>
      <c r="VII17" s="382"/>
      <c r="VIJ17" s="382"/>
      <c r="VIK17" s="382"/>
      <c r="VIL17" s="382"/>
      <c r="VIM17" s="382"/>
      <c r="VIN17" s="382"/>
      <c r="VIO17" s="382"/>
      <c r="VIP17" s="382"/>
      <c r="VIQ17" s="382"/>
      <c r="VIR17" s="382"/>
      <c r="VIS17" s="382"/>
      <c r="VIT17" s="382"/>
      <c r="VIU17" s="382"/>
      <c r="VIV17" s="382"/>
      <c r="VIW17" s="382"/>
      <c r="VIX17" s="382"/>
      <c r="VIY17" s="382"/>
      <c r="VIZ17" s="382"/>
      <c r="VJA17" s="382"/>
      <c r="VJB17" s="382"/>
      <c r="VJC17" s="382"/>
      <c r="VJD17" s="382"/>
      <c r="VJE17" s="382"/>
      <c r="VJF17" s="382"/>
      <c r="VJG17" s="382"/>
      <c r="VJH17" s="382"/>
      <c r="VJI17" s="382"/>
      <c r="VJJ17" s="382"/>
      <c r="VJK17" s="382"/>
      <c r="VJL17" s="382"/>
      <c r="VJM17" s="382"/>
      <c r="VJN17" s="382"/>
      <c r="VJO17" s="382"/>
      <c r="VJP17" s="382"/>
      <c r="VJQ17" s="382"/>
      <c r="VJR17" s="382"/>
      <c r="VJS17" s="382"/>
      <c r="VJT17" s="382"/>
      <c r="VJU17" s="382"/>
      <c r="VJV17" s="382"/>
      <c r="VJW17" s="382"/>
      <c r="VJX17" s="382"/>
      <c r="VJY17" s="382"/>
      <c r="VJZ17" s="382"/>
      <c r="VKA17" s="382"/>
      <c r="VKB17" s="382"/>
      <c r="VKC17" s="382"/>
      <c r="VKD17" s="382"/>
      <c r="VKE17" s="382"/>
      <c r="VKF17" s="382"/>
      <c r="VKG17" s="382"/>
      <c r="VKH17" s="382"/>
      <c r="VKI17" s="382"/>
      <c r="VKJ17" s="382"/>
      <c r="VKK17" s="382"/>
      <c r="VKL17" s="382"/>
      <c r="VKM17" s="382"/>
      <c r="VKN17" s="382"/>
      <c r="VKO17" s="382"/>
      <c r="VKP17" s="382"/>
      <c r="VKQ17" s="382"/>
      <c r="VKR17" s="382"/>
      <c r="VKS17" s="382"/>
      <c r="VKT17" s="382"/>
      <c r="VKU17" s="382"/>
      <c r="VKV17" s="382"/>
      <c r="VKW17" s="382"/>
      <c r="VKX17" s="382"/>
      <c r="VKY17" s="382"/>
      <c r="VKZ17" s="382"/>
      <c r="VLA17" s="382"/>
      <c r="VLB17" s="382"/>
      <c r="VLC17" s="382"/>
      <c r="VLD17" s="382"/>
      <c r="VLE17" s="382"/>
      <c r="VLF17" s="382"/>
      <c r="VLG17" s="382"/>
      <c r="VLH17" s="382"/>
      <c r="VLI17" s="382"/>
      <c r="VLJ17" s="382"/>
      <c r="VLK17" s="382"/>
      <c r="VLL17" s="382"/>
      <c r="VLM17" s="382"/>
      <c r="VLN17" s="382"/>
      <c r="VLO17" s="382"/>
      <c r="VLP17" s="382"/>
      <c r="VLQ17" s="382"/>
      <c r="VLR17" s="382"/>
      <c r="VLS17" s="382"/>
      <c r="VLT17" s="382"/>
      <c r="VLU17" s="382"/>
      <c r="VLV17" s="382"/>
      <c r="VLW17" s="382"/>
      <c r="VLX17" s="382"/>
      <c r="VLY17" s="382"/>
      <c r="VLZ17" s="382"/>
      <c r="VMA17" s="382"/>
      <c r="VMB17" s="382"/>
      <c r="VMC17" s="382"/>
      <c r="VMD17" s="382"/>
      <c r="VME17" s="382"/>
      <c r="VMF17" s="382"/>
      <c r="VMG17" s="382"/>
      <c r="VMH17" s="382"/>
      <c r="VMI17" s="382"/>
      <c r="VMJ17" s="382"/>
      <c r="VMK17" s="382"/>
      <c r="VML17" s="382"/>
      <c r="VMM17" s="382"/>
      <c r="VMN17" s="382"/>
      <c r="VMO17" s="382"/>
      <c r="VMP17" s="382"/>
      <c r="VMQ17" s="382"/>
      <c r="VMR17" s="382"/>
      <c r="VMS17" s="382"/>
      <c r="VMT17" s="382"/>
      <c r="VMU17" s="382"/>
      <c r="VMV17" s="382"/>
      <c r="VMW17" s="382"/>
      <c r="VMX17" s="382"/>
      <c r="VMY17" s="382"/>
      <c r="VMZ17" s="382"/>
      <c r="VNA17" s="382"/>
      <c r="VNB17" s="382"/>
      <c r="VNC17" s="382"/>
      <c r="VND17" s="382"/>
      <c r="VNE17" s="382"/>
      <c r="VNF17" s="382"/>
      <c r="VNG17" s="382"/>
      <c r="VNH17" s="382"/>
      <c r="VNI17" s="382"/>
      <c r="VNJ17" s="382"/>
      <c r="VNK17" s="382"/>
      <c r="VNL17" s="382"/>
      <c r="VNM17" s="382"/>
      <c r="VNN17" s="382"/>
      <c r="VNO17" s="382"/>
      <c r="VNP17" s="382"/>
      <c r="VNQ17" s="382"/>
      <c r="VNR17" s="382"/>
      <c r="VNS17" s="382"/>
      <c r="VNT17" s="382"/>
      <c r="VNU17" s="382"/>
      <c r="VNV17" s="382"/>
      <c r="VNW17" s="382"/>
      <c r="VNX17" s="382"/>
      <c r="VNY17" s="382"/>
      <c r="VNZ17" s="382"/>
      <c r="VOA17" s="382"/>
      <c r="VOB17" s="382"/>
      <c r="VOC17" s="382"/>
      <c r="VOD17" s="382"/>
      <c r="VOE17" s="382"/>
      <c r="VOF17" s="382"/>
      <c r="VOG17" s="382"/>
      <c r="VOH17" s="382"/>
      <c r="VOI17" s="382"/>
      <c r="VOJ17" s="382"/>
      <c r="VOK17" s="382"/>
      <c r="VOL17" s="382"/>
      <c r="VOM17" s="382"/>
      <c r="VON17" s="382"/>
      <c r="VOO17" s="382"/>
      <c r="VOP17" s="382"/>
      <c r="VOQ17" s="382"/>
      <c r="VOR17" s="382"/>
      <c r="VOS17" s="382"/>
      <c r="VOT17" s="382"/>
      <c r="VOU17" s="382"/>
      <c r="VOV17" s="382"/>
      <c r="VOW17" s="382"/>
      <c r="VOX17" s="382"/>
      <c r="VOY17" s="382"/>
      <c r="VOZ17" s="382"/>
      <c r="VPA17" s="382"/>
      <c r="VPB17" s="382"/>
      <c r="VPC17" s="382"/>
      <c r="VPD17" s="382"/>
      <c r="VPE17" s="382"/>
      <c r="VPF17" s="382"/>
      <c r="VPG17" s="382"/>
      <c r="VPH17" s="382"/>
      <c r="VPI17" s="382"/>
      <c r="VPJ17" s="382"/>
      <c r="VPK17" s="382"/>
      <c r="VPL17" s="382"/>
      <c r="VPM17" s="382"/>
      <c r="VPN17" s="382"/>
      <c r="VPO17" s="382"/>
      <c r="VPP17" s="382"/>
      <c r="VPQ17" s="382"/>
      <c r="VPR17" s="382"/>
      <c r="VPS17" s="382"/>
      <c r="VPT17" s="382"/>
      <c r="VPU17" s="382"/>
      <c r="VPV17" s="382"/>
      <c r="VPW17" s="382"/>
      <c r="VPX17" s="382"/>
      <c r="VPY17" s="382"/>
      <c r="VPZ17" s="382"/>
      <c r="VQA17" s="382"/>
      <c r="VQB17" s="382"/>
      <c r="VQC17" s="382"/>
      <c r="VQD17" s="382"/>
      <c r="VQE17" s="382"/>
      <c r="VQF17" s="382"/>
      <c r="VQG17" s="382"/>
      <c r="VQH17" s="382"/>
      <c r="VQI17" s="382"/>
      <c r="VQJ17" s="382"/>
      <c r="VQK17" s="382"/>
      <c r="VQL17" s="382"/>
      <c r="VQM17" s="382"/>
      <c r="VQN17" s="382"/>
      <c r="VQO17" s="382"/>
      <c r="VQP17" s="382"/>
      <c r="VQQ17" s="382"/>
      <c r="VQR17" s="382"/>
      <c r="VQS17" s="382"/>
      <c r="VQT17" s="382"/>
      <c r="VQU17" s="382"/>
      <c r="VQV17" s="382"/>
      <c r="VQW17" s="382"/>
      <c r="VQX17" s="382"/>
      <c r="VQY17" s="382"/>
      <c r="VQZ17" s="382"/>
      <c r="VRA17" s="382"/>
      <c r="VRB17" s="382"/>
      <c r="VRC17" s="382"/>
      <c r="VRD17" s="382"/>
      <c r="VRE17" s="382"/>
      <c r="VRF17" s="382"/>
      <c r="VRG17" s="382"/>
      <c r="VRH17" s="382"/>
      <c r="VRI17" s="382"/>
      <c r="VRJ17" s="382"/>
      <c r="VRK17" s="382"/>
      <c r="VRL17" s="382"/>
      <c r="VRM17" s="382"/>
      <c r="VRN17" s="382"/>
      <c r="VRO17" s="382"/>
      <c r="VRP17" s="382"/>
      <c r="VRQ17" s="382"/>
      <c r="VRR17" s="382"/>
      <c r="VRS17" s="382"/>
      <c r="VRT17" s="382"/>
      <c r="VRU17" s="382"/>
      <c r="VRV17" s="382"/>
      <c r="VRW17" s="382"/>
      <c r="VRX17" s="382"/>
      <c r="VRY17" s="382"/>
      <c r="VRZ17" s="382"/>
      <c r="VSA17" s="382"/>
      <c r="VSB17" s="382"/>
      <c r="VSC17" s="382"/>
      <c r="VSD17" s="382"/>
      <c r="VSE17" s="382"/>
      <c r="VSF17" s="382"/>
      <c r="VSG17" s="382"/>
      <c r="VSH17" s="382"/>
      <c r="VSI17" s="382"/>
      <c r="VSJ17" s="382"/>
      <c r="VSK17" s="382"/>
      <c r="VSL17" s="382"/>
      <c r="VSM17" s="382"/>
      <c r="VSN17" s="382"/>
      <c r="VSO17" s="382"/>
      <c r="VSP17" s="382"/>
      <c r="VSQ17" s="382"/>
      <c r="VSR17" s="382"/>
      <c r="VSS17" s="382"/>
      <c r="VST17" s="382"/>
      <c r="VSU17" s="382"/>
      <c r="VSV17" s="382"/>
      <c r="VSW17" s="382"/>
      <c r="VSX17" s="382"/>
      <c r="VSY17" s="382"/>
      <c r="VSZ17" s="382"/>
      <c r="VTA17" s="382"/>
      <c r="VTB17" s="382"/>
      <c r="VTC17" s="382"/>
      <c r="VTD17" s="382"/>
      <c r="VTE17" s="382"/>
      <c r="VTF17" s="382"/>
      <c r="VTG17" s="382"/>
      <c r="VTH17" s="382"/>
      <c r="VTI17" s="382"/>
      <c r="VTJ17" s="382"/>
      <c r="VTK17" s="382"/>
      <c r="VTL17" s="382"/>
      <c r="VTM17" s="382"/>
      <c r="VTN17" s="382"/>
      <c r="VTO17" s="382"/>
      <c r="VTP17" s="382"/>
      <c r="VTQ17" s="382"/>
      <c r="VTR17" s="382"/>
      <c r="VTS17" s="382"/>
      <c r="VTT17" s="382"/>
      <c r="VTU17" s="382"/>
      <c r="VTV17" s="382"/>
      <c r="VTW17" s="382"/>
      <c r="VTX17" s="382"/>
      <c r="VTY17" s="382"/>
      <c r="VTZ17" s="382"/>
      <c r="VUA17" s="382"/>
      <c r="VUB17" s="382"/>
      <c r="VUC17" s="382"/>
      <c r="VUD17" s="382"/>
      <c r="VUE17" s="382"/>
      <c r="VUF17" s="382"/>
      <c r="VUG17" s="382"/>
      <c r="VUH17" s="382"/>
      <c r="VUI17" s="382"/>
      <c r="VUJ17" s="382"/>
      <c r="VUK17" s="382"/>
      <c r="VUL17" s="382"/>
      <c r="VUM17" s="382"/>
      <c r="VUN17" s="382"/>
      <c r="VUO17" s="382"/>
      <c r="VUP17" s="382"/>
      <c r="VUQ17" s="382"/>
      <c r="VUR17" s="382"/>
      <c r="VUS17" s="382"/>
      <c r="VUT17" s="382"/>
      <c r="VUU17" s="382"/>
      <c r="VUV17" s="382"/>
      <c r="VUW17" s="382"/>
      <c r="VUX17" s="382"/>
      <c r="VUY17" s="382"/>
      <c r="VUZ17" s="382"/>
      <c r="VVA17" s="382"/>
      <c r="VVB17" s="382"/>
      <c r="VVC17" s="382"/>
      <c r="VVD17" s="382"/>
      <c r="VVE17" s="382"/>
      <c r="VVF17" s="382"/>
      <c r="VVG17" s="382"/>
      <c r="VVH17" s="382"/>
      <c r="VVI17" s="382"/>
      <c r="VVJ17" s="382"/>
      <c r="VVK17" s="382"/>
      <c r="VVL17" s="382"/>
      <c r="VVM17" s="382"/>
      <c r="VVN17" s="382"/>
      <c r="VVO17" s="382"/>
      <c r="VVP17" s="382"/>
      <c r="VVQ17" s="382"/>
      <c r="VVR17" s="382"/>
      <c r="VVS17" s="382"/>
      <c r="VVT17" s="382"/>
      <c r="VVU17" s="382"/>
      <c r="VVV17" s="382"/>
      <c r="VVW17" s="382"/>
      <c r="VVX17" s="382"/>
      <c r="VVY17" s="382"/>
      <c r="VVZ17" s="382"/>
      <c r="VWA17" s="382"/>
      <c r="VWB17" s="382"/>
      <c r="VWC17" s="382"/>
      <c r="VWD17" s="382"/>
      <c r="VWE17" s="382"/>
      <c r="VWF17" s="382"/>
      <c r="VWG17" s="382"/>
      <c r="VWH17" s="382"/>
      <c r="VWI17" s="382"/>
      <c r="VWJ17" s="382"/>
      <c r="VWK17" s="382"/>
      <c r="VWL17" s="382"/>
      <c r="VWM17" s="382"/>
      <c r="VWN17" s="382"/>
      <c r="VWO17" s="382"/>
      <c r="VWP17" s="382"/>
      <c r="VWQ17" s="382"/>
      <c r="VWR17" s="382"/>
      <c r="VWS17" s="382"/>
      <c r="VWT17" s="382"/>
      <c r="VWU17" s="382"/>
      <c r="VWV17" s="382"/>
      <c r="VWW17" s="382"/>
      <c r="VWX17" s="382"/>
      <c r="VWY17" s="382"/>
      <c r="VWZ17" s="382"/>
      <c r="VXA17" s="382"/>
      <c r="VXB17" s="382"/>
      <c r="VXC17" s="382"/>
      <c r="VXD17" s="382"/>
      <c r="VXE17" s="382"/>
      <c r="VXF17" s="382"/>
      <c r="VXG17" s="382"/>
      <c r="VXH17" s="382"/>
      <c r="VXI17" s="382"/>
      <c r="VXJ17" s="382"/>
      <c r="VXK17" s="382"/>
      <c r="VXL17" s="382"/>
      <c r="VXM17" s="382"/>
      <c r="VXN17" s="382"/>
      <c r="VXO17" s="382"/>
      <c r="VXP17" s="382"/>
      <c r="VXQ17" s="382"/>
      <c r="VXR17" s="382"/>
      <c r="VXS17" s="382"/>
      <c r="VXT17" s="382"/>
      <c r="VXU17" s="382"/>
      <c r="VXV17" s="382"/>
      <c r="VXW17" s="382"/>
      <c r="VXX17" s="382"/>
      <c r="VXY17" s="382"/>
      <c r="VXZ17" s="382"/>
      <c r="VYA17" s="382"/>
      <c r="VYB17" s="382"/>
      <c r="VYC17" s="382"/>
      <c r="VYD17" s="382"/>
      <c r="VYE17" s="382"/>
      <c r="VYF17" s="382"/>
      <c r="VYG17" s="382"/>
      <c r="VYH17" s="382"/>
      <c r="VYI17" s="382"/>
      <c r="VYJ17" s="382"/>
      <c r="VYK17" s="382"/>
      <c r="VYL17" s="382"/>
      <c r="VYM17" s="382"/>
      <c r="VYN17" s="382"/>
      <c r="VYO17" s="382"/>
      <c r="VYP17" s="382"/>
      <c r="VYQ17" s="382"/>
      <c r="VYR17" s="382"/>
      <c r="VYS17" s="382"/>
      <c r="VYT17" s="382"/>
      <c r="VYU17" s="382"/>
      <c r="VYV17" s="382"/>
      <c r="VYW17" s="382"/>
      <c r="VYX17" s="382"/>
      <c r="VYY17" s="382"/>
      <c r="VYZ17" s="382"/>
      <c r="VZA17" s="382"/>
      <c r="VZB17" s="382"/>
      <c r="VZC17" s="382"/>
      <c r="VZD17" s="382"/>
      <c r="VZE17" s="382"/>
      <c r="VZF17" s="382"/>
      <c r="VZG17" s="382"/>
      <c r="VZH17" s="382"/>
      <c r="VZI17" s="382"/>
      <c r="VZJ17" s="382"/>
      <c r="VZK17" s="382"/>
      <c r="VZL17" s="382"/>
      <c r="VZM17" s="382"/>
      <c r="VZN17" s="382"/>
      <c r="VZO17" s="382"/>
      <c r="VZP17" s="382"/>
      <c r="VZQ17" s="382"/>
      <c r="VZR17" s="382"/>
      <c r="VZS17" s="382"/>
      <c r="VZT17" s="382"/>
      <c r="VZU17" s="382"/>
      <c r="VZV17" s="382"/>
      <c r="VZW17" s="382"/>
      <c r="VZX17" s="382"/>
      <c r="VZY17" s="382"/>
      <c r="VZZ17" s="382"/>
      <c r="WAA17" s="382"/>
      <c r="WAB17" s="382"/>
      <c r="WAC17" s="382"/>
      <c r="WAD17" s="382"/>
      <c r="WAE17" s="382"/>
      <c r="WAF17" s="382"/>
      <c r="WAG17" s="382"/>
      <c r="WAH17" s="382"/>
      <c r="WAI17" s="382"/>
      <c r="WAJ17" s="382"/>
      <c r="WAK17" s="382"/>
      <c r="WAL17" s="382"/>
      <c r="WAM17" s="382"/>
      <c r="WAN17" s="382"/>
      <c r="WAO17" s="382"/>
      <c r="WAP17" s="382"/>
      <c r="WAQ17" s="382"/>
      <c r="WAR17" s="382"/>
      <c r="WAS17" s="382"/>
      <c r="WAT17" s="382"/>
      <c r="WAU17" s="382"/>
      <c r="WAV17" s="382"/>
      <c r="WAW17" s="382"/>
      <c r="WAX17" s="382"/>
      <c r="WAY17" s="382"/>
      <c r="WAZ17" s="382"/>
      <c r="WBA17" s="382"/>
      <c r="WBB17" s="382"/>
      <c r="WBC17" s="382"/>
      <c r="WBD17" s="382"/>
      <c r="WBE17" s="382"/>
      <c r="WBF17" s="382"/>
      <c r="WBG17" s="382"/>
      <c r="WBH17" s="382"/>
      <c r="WBI17" s="382"/>
      <c r="WBJ17" s="382"/>
      <c r="WBK17" s="382"/>
      <c r="WBL17" s="382"/>
      <c r="WBM17" s="382"/>
      <c r="WBN17" s="382"/>
      <c r="WBO17" s="382"/>
      <c r="WBP17" s="382"/>
      <c r="WBQ17" s="382"/>
      <c r="WBR17" s="382"/>
      <c r="WBS17" s="382"/>
      <c r="WBT17" s="382"/>
      <c r="WBU17" s="382"/>
      <c r="WBV17" s="382"/>
      <c r="WBW17" s="382"/>
      <c r="WBX17" s="382"/>
      <c r="WBY17" s="382"/>
      <c r="WBZ17" s="382"/>
      <c r="WCA17" s="382"/>
      <c r="WCB17" s="382"/>
      <c r="WCC17" s="382"/>
      <c r="WCD17" s="382"/>
      <c r="WCE17" s="382"/>
      <c r="WCF17" s="382"/>
      <c r="WCG17" s="382"/>
      <c r="WCH17" s="382"/>
      <c r="WCI17" s="382"/>
      <c r="WCJ17" s="382"/>
      <c r="WCK17" s="382"/>
      <c r="WCL17" s="382"/>
      <c r="WCM17" s="382"/>
      <c r="WCN17" s="382"/>
      <c r="WCO17" s="382"/>
      <c r="WCP17" s="382"/>
      <c r="WCQ17" s="382"/>
      <c r="WCR17" s="382"/>
      <c r="WCS17" s="382"/>
      <c r="WCT17" s="382"/>
      <c r="WCU17" s="382"/>
      <c r="WCV17" s="382"/>
      <c r="WCW17" s="382"/>
      <c r="WCX17" s="382"/>
      <c r="WCY17" s="382"/>
      <c r="WCZ17" s="382"/>
      <c r="WDA17" s="382"/>
      <c r="WDB17" s="382"/>
      <c r="WDC17" s="382"/>
      <c r="WDD17" s="382"/>
      <c r="WDE17" s="382"/>
      <c r="WDF17" s="382"/>
      <c r="WDG17" s="382"/>
      <c r="WDH17" s="382"/>
      <c r="WDI17" s="382"/>
      <c r="WDJ17" s="382"/>
      <c r="WDK17" s="382"/>
      <c r="WDL17" s="382"/>
      <c r="WDM17" s="382"/>
      <c r="WDN17" s="382"/>
      <c r="WDO17" s="382"/>
      <c r="WDP17" s="382"/>
      <c r="WDQ17" s="382"/>
      <c r="WDR17" s="382"/>
      <c r="WDS17" s="382"/>
      <c r="WDT17" s="382"/>
      <c r="WDU17" s="382"/>
      <c r="WDV17" s="382"/>
      <c r="WDW17" s="382"/>
      <c r="WDX17" s="382"/>
      <c r="WDY17" s="382"/>
      <c r="WDZ17" s="382"/>
      <c r="WEA17" s="382"/>
      <c r="WEB17" s="382"/>
      <c r="WEC17" s="382"/>
      <c r="WED17" s="382"/>
      <c r="WEE17" s="382"/>
      <c r="WEF17" s="382"/>
      <c r="WEG17" s="382"/>
      <c r="WEH17" s="382"/>
      <c r="WEI17" s="382"/>
      <c r="WEJ17" s="382"/>
      <c r="WEK17" s="382"/>
      <c r="WEL17" s="382"/>
      <c r="WEM17" s="382"/>
      <c r="WEN17" s="382"/>
      <c r="WEO17" s="382"/>
      <c r="WEP17" s="382"/>
      <c r="WEQ17" s="382"/>
      <c r="WER17" s="382"/>
      <c r="WES17" s="382"/>
      <c r="WET17" s="382"/>
      <c r="WEU17" s="382"/>
      <c r="WEV17" s="382"/>
      <c r="WEW17" s="382"/>
      <c r="WEX17" s="382"/>
      <c r="WEY17" s="382"/>
      <c r="WEZ17" s="382"/>
      <c r="WFA17" s="382"/>
      <c r="WFB17" s="382"/>
      <c r="WFC17" s="382"/>
      <c r="WFD17" s="382"/>
      <c r="WFE17" s="382"/>
      <c r="WFF17" s="382"/>
      <c r="WFG17" s="382"/>
      <c r="WFH17" s="382"/>
      <c r="WFI17" s="382"/>
      <c r="WFJ17" s="382"/>
      <c r="WFK17" s="382"/>
      <c r="WFL17" s="382"/>
      <c r="WFM17" s="382"/>
      <c r="WFN17" s="382"/>
      <c r="WFO17" s="382"/>
      <c r="WFP17" s="382"/>
      <c r="WFQ17" s="382"/>
      <c r="WFR17" s="382"/>
      <c r="WFS17" s="382"/>
      <c r="WFT17" s="382"/>
      <c r="WFU17" s="382"/>
      <c r="WFV17" s="382"/>
      <c r="WFW17" s="382"/>
      <c r="WFX17" s="382"/>
      <c r="WFY17" s="382"/>
      <c r="WFZ17" s="382"/>
      <c r="WGA17" s="382"/>
      <c r="WGB17" s="382"/>
      <c r="WGC17" s="382"/>
      <c r="WGD17" s="382"/>
      <c r="WGE17" s="382"/>
      <c r="WGF17" s="382"/>
      <c r="WGG17" s="382"/>
      <c r="WGH17" s="382"/>
      <c r="WGI17" s="382"/>
      <c r="WGJ17" s="382"/>
      <c r="WGK17" s="382"/>
      <c r="WGL17" s="382"/>
      <c r="WGM17" s="382"/>
      <c r="WGN17" s="382"/>
      <c r="WGO17" s="382"/>
      <c r="WGP17" s="382"/>
      <c r="WGQ17" s="382"/>
      <c r="WGR17" s="382"/>
      <c r="WGS17" s="382"/>
      <c r="WGT17" s="382"/>
      <c r="WGU17" s="382"/>
      <c r="WGV17" s="382"/>
      <c r="WGW17" s="382"/>
      <c r="WGX17" s="382"/>
      <c r="WGY17" s="382"/>
      <c r="WGZ17" s="382"/>
      <c r="WHA17" s="382"/>
      <c r="WHB17" s="382"/>
      <c r="WHC17" s="382"/>
      <c r="WHD17" s="382"/>
      <c r="WHE17" s="382"/>
      <c r="WHF17" s="382"/>
      <c r="WHG17" s="382"/>
      <c r="WHH17" s="382"/>
      <c r="WHI17" s="382"/>
      <c r="WHJ17" s="382"/>
      <c r="WHK17" s="382"/>
      <c r="WHL17" s="382"/>
      <c r="WHM17" s="382"/>
      <c r="WHN17" s="382"/>
      <c r="WHO17" s="382"/>
      <c r="WHP17" s="382"/>
      <c r="WHQ17" s="382"/>
      <c r="WHR17" s="382"/>
      <c r="WHS17" s="382"/>
      <c r="WHT17" s="382"/>
      <c r="WHU17" s="382"/>
      <c r="WHV17" s="382"/>
      <c r="WHW17" s="382"/>
      <c r="WHX17" s="382"/>
      <c r="WHY17" s="382"/>
      <c r="WHZ17" s="382"/>
      <c r="WIA17" s="382"/>
      <c r="WIB17" s="382"/>
      <c r="WIC17" s="382"/>
      <c r="WID17" s="382"/>
      <c r="WIE17" s="382"/>
      <c r="WIF17" s="382"/>
      <c r="WIG17" s="382"/>
      <c r="WIH17" s="382"/>
      <c r="WII17" s="382"/>
      <c r="WIJ17" s="382"/>
      <c r="WIK17" s="382"/>
      <c r="WIL17" s="382"/>
      <c r="WIM17" s="382"/>
      <c r="WIN17" s="382"/>
      <c r="WIO17" s="382"/>
      <c r="WIP17" s="382"/>
      <c r="WIQ17" s="382"/>
      <c r="WIR17" s="382"/>
      <c r="WIS17" s="382"/>
      <c r="WIT17" s="382"/>
      <c r="WIU17" s="382"/>
      <c r="WIV17" s="382"/>
      <c r="WIW17" s="382"/>
      <c r="WIX17" s="382"/>
      <c r="WIY17" s="382"/>
      <c r="WIZ17" s="382"/>
      <c r="WJA17" s="382"/>
      <c r="WJB17" s="382"/>
      <c r="WJC17" s="382"/>
      <c r="WJD17" s="382"/>
      <c r="WJE17" s="382"/>
      <c r="WJF17" s="382"/>
      <c r="WJG17" s="382"/>
      <c r="WJH17" s="382"/>
      <c r="WJI17" s="382"/>
      <c r="WJJ17" s="382"/>
      <c r="WJK17" s="382"/>
      <c r="WJL17" s="382"/>
      <c r="WJM17" s="382"/>
      <c r="WJN17" s="382"/>
      <c r="WJO17" s="382"/>
      <c r="WJP17" s="382"/>
      <c r="WJQ17" s="382"/>
      <c r="WJR17" s="382"/>
      <c r="WJS17" s="382"/>
      <c r="WJT17" s="382"/>
      <c r="WJU17" s="382"/>
      <c r="WJV17" s="382"/>
      <c r="WJW17" s="382"/>
      <c r="WJX17" s="382"/>
      <c r="WJY17" s="382"/>
      <c r="WJZ17" s="382"/>
      <c r="WKA17" s="382"/>
      <c r="WKB17" s="382"/>
      <c r="WKC17" s="382"/>
      <c r="WKD17" s="382"/>
      <c r="WKE17" s="382"/>
      <c r="WKF17" s="382"/>
      <c r="WKG17" s="382"/>
      <c r="WKH17" s="382"/>
      <c r="WKI17" s="382"/>
      <c r="WKJ17" s="382"/>
      <c r="WKK17" s="382"/>
      <c r="WKL17" s="382"/>
      <c r="WKM17" s="382"/>
      <c r="WKN17" s="382"/>
      <c r="WKO17" s="382"/>
      <c r="WKP17" s="382"/>
      <c r="WKQ17" s="382"/>
      <c r="WKR17" s="382"/>
      <c r="WKS17" s="382"/>
      <c r="WKT17" s="382"/>
      <c r="WKU17" s="382"/>
      <c r="WKV17" s="382"/>
      <c r="WKW17" s="382"/>
      <c r="WKX17" s="382"/>
      <c r="WKY17" s="382"/>
      <c r="WKZ17" s="382"/>
      <c r="WLA17" s="382"/>
      <c r="WLB17" s="382"/>
      <c r="WLC17" s="382"/>
      <c r="WLD17" s="382"/>
      <c r="WLE17" s="382"/>
      <c r="WLF17" s="382"/>
      <c r="WLG17" s="382"/>
      <c r="WLH17" s="382"/>
      <c r="WLI17" s="382"/>
      <c r="WLJ17" s="382"/>
      <c r="WLK17" s="382"/>
      <c r="WLL17" s="382"/>
      <c r="WLM17" s="382"/>
      <c r="WLN17" s="382"/>
      <c r="WLO17" s="382"/>
      <c r="WLP17" s="382"/>
      <c r="WLQ17" s="382"/>
      <c r="WLR17" s="382"/>
      <c r="WLS17" s="382"/>
      <c r="WLT17" s="382"/>
      <c r="WLU17" s="382"/>
      <c r="WLV17" s="382"/>
      <c r="WLW17" s="382"/>
      <c r="WLX17" s="382"/>
      <c r="WLY17" s="382"/>
      <c r="WLZ17" s="382"/>
      <c r="WMA17" s="382"/>
      <c r="WMB17" s="382"/>
      <c r="WMC17" s="382"/>
      <c r="WMD17" s="382"/>
      <c r="WME17" s="382"/>
      <c r="WMF17" s="382"/>
      <c r="WMG17" s="382"/>
      <c r="WMH17" s="382"/>
      <c r="WMI17" s="382"/>
      <c r="WMJ17" s="382"/>
      <c r="WMK17" s="382"/>
      <c r="WML17" s="382"/>
      <c r="WMM17" s="382"/>
      <c r="WMN17" s="382"/>
      <c r="WMO17" s="382"/>
      <c r="WMP17" s="382"/>
      <c r="WMQ17" s="382"/>
      <c r="WMR17" s="382"/>
      <c r="WMS17" s="382"/>
      <c r="WMT17" s="382"/>
      <c r="WMU17" s="382"/>
      <c r="WMV17" s="382"/>
      <c r="WMW17" s="382"/>
      <c r="WMX17" s="382"/>
      <c r="WMY17" s="382"/>
      <c r="WMZ17" s="382"/>
      <c r="WNA17" s="382"/>
      <c r="WNB17" s="382"/>
      <c r="WNC17" s="382"/>
      <c r="WND17" s="382"/>
      <c r="WNE17" s="382"/>
      <c r="WNF17" s="382"/>
      <c r="WNG17" s="382"/>
      <c r="WNH17" s="382"/>
      <c r="WNI17" s="382"/>
      <c r="WNJ17" s="382"/>
      <c r="WNK17" s="382"/>
      <c r="WNL17" s="382"/>
      <c r="WNM17" s="382"/>
      <c r="WNN17" s="382"/>
      <c r="WNO17" s="382"/>
      <c r="WNP17" s="382"/>
      <c r="WNQ17" s="382"/>
      <c r="WNR17" s="382"/>
      <c r="WNS17" s="382"/>
      <c r="WNT17" s="382"/>
      <c r="WNU17" s="382"/>
      <c r="WNV17" s="382"/>
      <c r="WNW17" s="382"/>
      <c r="WNX17" s="382"/>
      <c r="WNY17" s="382"/>
      <c r="WNZ17" s="382"/>
      <c r="WOA17" s="382"/>
      <c r="WOB17" s="382"/>
      <c r="WOC17" s="382"/>
      <c r="WOD17" s="382"/>
      <c r="WOE17" s="382"/>
      <c r="WOF17" s="382"/>
      <c r="WOG17" s="382"/>
      <c r="WOH17" s="382"/>
      <c r="WOI17" s="382"/>
      <c r="WOJ17" s="382"/>
      <c r="WOK17" s="382"/>
      <c r="WOL17" s="382"/>
      <c r="WOM17" s="382"/>
      <c r="WON17" s="382"/>
      <c r="WOO17" s="382"/>
      <c r="WOP17" s="382"/>
      <c r="WOQ17" s="382"/>
      <c r="WOR17" s="382"/>
      <c r="WOS17" s="382"/>
      <c r="WOT17" s="382"/>
      <c r="WOU17" s="382"/>
      <c r="WOV17" s="382"/>
      <c r="WOW17" s="382"/>
      <c r="WOX17" s="382"/>
      <c r="WOY17" s="382"/>
      <c r="WOZ17" s="382"/>
      <c r="WPA17" s="382"/>
      <c r="WPB17" s="382"/>
      <c r="WPC17" s="382"/>
      <c r="WPD17" s="382"/>
      <c r="WPE17" s="382"/>
      <c r="WPF17" s="382"/>
      <c r="WPG17" s="382"/>
      <c r="WPH17" s="382"/>
      <c r="WPI17" s="382"/>
      <c r="WPJ17" s="382"/>
      <c r="WPK17" s="382"/>
      <c r="WPL17" s="382"/>
      <c r="WPM17" s="382"/>
      <c r="WPN17" s="382"/>
      <c r="WPO17" s="382"/>
      <c r="WPP17" s="382"/>
      <c r="WPQ17" s="382"/>
      <c r="WPR17" s="382"/>
      <c r="WPS17" s="382"/>
      <c r="WPT17" s="382"/>
      <c r="WPU17" s="382"/>
      <c r="WPV17" s="382"/>
      <c r="WPW17" s="382"/>
      <c r="WPX17" s="382"/>
      <c r="WPY17" s="382"/>
      <c r="WPZ17" s="382"/>
      <c r="WQA17" s="382"/>
      <c r="WQB17" s="382"/>
      <c r="WQC17" s="382"/>
      <c r="WQD17" s="382"/>
      <c r="WQE17" s="382"/>
      <c r="WQF17" s="382"/>
      <c r="WQG17" s="382"/>
      <c r="WQH17" s="382"/>
      <c r="WQI17" s="382"/>
      <c r="WQJ17" s="382"/>
      <c r="WQK17" s="382"/>
      <c r="WQL17" s="382"/>
      <c r="WQM17" s="382"/>
      <c r="WQN17" s="382"/>
      <c r="WQO17" s="382"/>
      <c r="WQP17" s="382"/>
      <c r="WQQ17" s="382"/>
      <c r="WQR17" s="382"/>
      <c r="WQS17" s="382"/>
      <c r="WQT17" s="382"/>
      <c r="WQU17" s="382"/>
      <c r="WQV17" s="382"/>
      <c r="WQW17" s="382"/>
      <c r="WQX17" s="382"/>
      <c r="WQY17" s="382"/>
      <c r="WQZ17" s="382"/>
      <c r="WRA17" s="382"/>
      <c r="WRB17" s="382"/>
      <c r="WRC17" s="382"/>
      <c r="WRD17" s="382"/>
      <c r="WRE17" s="382"/>
      <c r="WRF17" s="382"/>
      <c r="WRG17" s="382"/>
      <c r="WRH17" s="382"/>
      <c r="WRI17" s="382"/>
      <c r="WRJ17" s="382"/>
      <c r="WRK17" s="382"/>
      <c r="WRL17" s="382"/>
      <c r="WRM17" s="382"/>
      <c r="WRN17" s="382"/>
      <c r="WRO17" s="382"/>
      <c r="WRP17" s="382"/>
      <c r="WRQ17" s="382"/>
      <c r="WRR17" s="382"/>
      <c r="WRS17" s="382"/>
      <c r="WRT17" s="382"/>
      <c r="WRU17" s="382"/>
      <c r="WRV17" s="382"/>
      <c r="WRW17" s="382"/>
      <c r="WRX17" s="382"/>
      <c r="WRY17" s="382"/>
      <c r="WRZ17" s="382"/>
      <c r="WSA17" s="382"/>
      <c r="WSB17" s="382"/>
      <c r="WSC17" s="382"/>
      <c r="WSD17" s="382"/>
      <c r="WSE17" s="382"/>
      <c r="WSF17" s="382"/>
      <c r="WSG17" s="382"/>
      <c r="WSH17" s="382"/>
      <c r="WSI17" s="382"/>
      <c r="WSJ17" s="382"/>
      <c r="WSK17" s="382"/>
      <c r="WSL17" s="382"/>
      <c r="WSM17" s="382"/>
      <c r="WSN17" s="382"/>
      <c r="WSO17" s="382"/>
      <c r="WSP17" s="382"/>
      <c r="WSQ17" s="382"/>
      <c r="WSR17" s="382"/>
      <c r="WSS17" s="382"/>
      <c r="WST17" s="382"/>
      <c r="WSU17" s="382"/>
      <c r="WSV17" s="382"/>
      <c r="WSW17" s="382"/>
      <c r="WSX17" s="382"/>
      <c r="WSY17" s="382"/>
      <c r="WSZ17" s="382"/>
      <c r="WTA17" s="382"/>
      <c r="WTB17" s="382"/>
      <c r="WTC17" s="382"/>
      <c r="WTD17" s="382"/>
      <c r="WTE17" s="382"/>
      <c r="WTF17" s="382"/>
      <c r="WTG17" s="382"/>
      <c r="WTH17" s="382"/>
      <c r="WTI17" s="382"/>
      <c r="WTJ17" s="382"/>
      <c r="WTK17" s="382"/>
      <c r="WTL17" s="382"/>
      <c r="WTM17" s="382"/>
      <c r="WTN17" s="382"/>
      <c r="WTO17" s="382"/>
      <c r="WTP17" s="382"/>
      <c r="WTQ17" s="382"/>
      <c r="WTR17" s="382"/>
      <c r="WTS17" s="382"/>
      <c r="WTT17" s="382"/>
      <c r="WTU17" s="382"/>
      <c r="WTV17" s="382"/>
      <c r="WTW17" s="382"/>
      <c r="WTX17" s="382"/>
      <c r="WTY17" s="382"/>
      <c r="WTZ17" s="382"/>
      <c r="WUA17" s="382"/>
      <c r="WUB17" s="382"/>
      <c r="WUC17" s="382"/>
      <c r="WUD17" s="382"/>
      <c r="WUE17" s="382"/>
      <c r="WUF17" s="382"/>
      <c r="WUG17" s="382"/>
      <c r="WUH17" s="382"/>
      <c r="WUI17" s="382"/>
      <c r="WUJ17" s="382"/>
      <c r="WUK17" s="382"/>
      <c r="WUL17" s="382"/>
      <c r="WUM17" s="382"/>
      <c r="WUN17" s="382"/>
      <c r="WUO17" s="382"/>
      <c r="WUP17" s="382"/>
      <c r="WUQ17" s="382"/>
      <c r="WUR17" s="382"/>
      <c r="WUS17" s="382"/>
      <c r="WUT17" s="382"/>
      <c r="WUU17" s="382"/>
      <c r="WUV17" s="382"/>
      <c r="WUW17" s="382"/>
      <c r="WUX17" s="382"/>
      <c r="WUY17" s="382"/>
      <c r="WUZ17" s="382"/>
      <c r="WVA17" s="382"/>
      <c r="WVB17" s="382"/>
      <c r="WVC17" s="382"/>
      <c r="WVD17" s="382"/>
      <c r="WVE17" s="382"/>
      <c r="WVF17" s="382"/>
      <c r="WVG17" s="382"/>
      <c r="WVH17" s="382"/>
      <c r="WVI17" s="382"/>
      <c r="WVJ17" s="382"/>
      <c r="WVK17" s="382"/>
      <c r="WVL17" s="382"/>
      <c r="WVM17" s="382"/>
      <c r="WVN17" s="382"/>
      <c r="WVO17" s="382"/>
      <c r="WVP17" s="382"/>
      <c r="WVQ17" s="382"/>
      <c r="WVR17" s="382"/>
      <c r="WVS17" s="382"/>
      <c r="WVT17" s="382"/>
      <c r="WVU17" s="382"/>
      <c r="WVV17" s="382"/>
      <c r="WVW17" s="382"/>
      <c r="WVX17" s="382"/>
      <c r="WVY17" s="382"/>
      <c r="WVZ17" s="382"/>
      <c r="WWA17" s="382"/>
      <c r="WWB17" s="382"/>
      <c r="WWC17" s="382"/>
      <c r="WWD17" s="382"/>
      <c r="WWE17" s="382"/>
      <c r="WWF17" s="382"/>
      <c r="WWG17" s="382"/>
      <c r="WWH17" s="382"/>
      <c r="WWI17" s="382"/>
      <c r="WWJ17" s="382"/>
      <c r="WWK17" s="382"/>
      <c r="WWL17" s="382"/>
      <c r="WWM17" s="382"/>
      <c r="WWN17" s="382"/>
      <c r="WWO17" s="382"/>
      <c r="WWP17" s="382"/>
      <c r="WWQ17" s="382"/>
      <c r="WWR17" s="382"/>
      <c r="WWS17" s="382"/>
      <c r="WWT17" s="382"/>
      <c r="WWU17" s="382"/>
      <c r="WWV17" s="382"/>
      <c r="WWW17" s="382"/>
      <c r="WWX17" s="382"/>
      <c r="WWY17" s="382"/>
      <c r="WWZ17" s="382"/>
      <c r="WXA17" s="382"/>
      <c r="WXB17" s="382"/>
      <c r="WXC17" s="382"/>
      <c r="WXD17" s="382"/>
      <c r="WXE17" s="382"/>
      <c r="WXF17" s="382"/>
      <c r="WXG17" s="382"/>
      <c r="WXH17" s="382"/>
      <c r="WXI17" s="382"/>
      <c r="WXJ17" s="382"/>
      <c r="WXK17" s="382"/>
      <c r="WXL17" s="382"/>
      <c r="WXM17" s="382"/>
      <c r="WXN17" s="382"/>
      <c r="WXO17" s="382"/>
      <c r="WXP17" s="382"/>
      <c r="WXQ17" s="382"/>
      <c r="WXR17" s="382"/>
      <c r="WXS17" s="382"/>
      <c r="WXT17" s="382"/>
      <c r="WXU17" s="382"/>
      <c r="WXV17" s="382"/>
      <c r="WXW17" s="382"/>
      <c r="WXX17" s="382"/>
      <c r="WXY17" s="382"/>
      <c r="WXZ17" s="382"/>
      <c r="WYA17" s="382"/>
      <c r="WYB17" s="382"/>
      <c r="WYC17" s="382"/>
      <c r="WYD17" s="382"/>
      <c r="WYE17" s="382"/>
      <c r="WYF17" s="382"/>
      <c r="WYG17" s="382"/>
      <c r="WYH17" s="382"/>
      <c r="WYI17" s="382"/>
      <c r="WYJ17" s="382"/>
      <c r="WYK17" s="382"/>
      <c r="WYL17" s="382"/>
      <c r="WYM17" s="382"/>
      <c r="WYN17" s="382"/>
      <c r="WYO17" s="382"/>
      <c r="WYP17" s="382"/>
      <c r="WYQ17" s="382"/>
      <c r="WYR17" s="382"/>
      <c r="WYS17" s="382"/>
      <c r="WYT17" s="382"/>
      <c r="WYU17" s="382"/>
      <c r="WYV17" s="382"/>
      <c r="WYW17" s="382"/>
      <c r="WYX17" s="382"/>
      <c r="WYY17" s="382"/>
      <c r="WYZ17" s="382"/>
      <c r="WZA17" s="382"/>
      <c r="WZB17" s="382"/>
      <c r="WZC17" s="382"/>
      <c r="WZD17" s="382"/>
      <c r="WZE17" s="382"/>
      <c r="WZF17" s="382"/>
      <c r="WZG17" s="382"/>
      <c r="WZH17" s="382"/>
      <c r="WZI17" s="382"/>
      <c r="WZJ17" s="382"/>
      <c r="WZK17" s="382"/>
      <c r="WZL17" s="382"/>
      <c r="WZM17" s="382"/>
      <c r="WZN17" s="382"/>
      <c r="WZO17" s="382"/>
      <c r="WZP17" s="382"/>
      <c r="WZQ17" s="382"/>
      <c r="WZR17" s="382"/>
      <c r="WZS17" s="382"/>
      <c r="WZT17" s="382"/>
      <c r="WZU17" s="382"/>
      <c r="WZV17" s="382"/>
      <c r="WZW17" s="382"/>
      <c r="WZX17" s="382"/>
      <c r="WZY17" s="382"/>
      <c r="WZZ17" s="382"/>
      <c r="XAA17" s="382"/>
      <c r="XAB17" s="382"/>
      <c r="XAC17" s="382"/>
      <c r="XAD17" s="382"/>
      <c r="XAE17" s="382"/>
      <c r="XAF17" s="382"/>
      <c r="XAG17" s="382"/>
      <c r="XAH17" s="382"/>
      <c r="XAI17" s="382"/>
      <c r="XAJ17" s="382"/>
      <c r="XAK17" s="382"/>
      <c r="XAL17" s="382"/>
      <c r="XAM17" s="382"/>
      <c r="XAN17" s="382"/>
      <c r="XAO17" s="382"/>
      <c r="XAP17" s="382"/>
      <c r="XAQ17" s="382"/>
      <c r="XAR17" s="382"/>
      <c r="XAS17" s="382"/>
      <c r="XAT17" s="382"/>
      <c r="XAU17" s="382"/>
      <c r="XAV17" s="382"/>
      <c r="XAW17" s="382"/>
      <c r="XAX17" s="382"/>
      <c r="XAY17" s="382"/>
      <c r="XAZ17" s="382"/>
      <c r="XBA17" s="382"/>
      <c r="XBB17" s="382"/>
      <c r="XBC17" s="382"/>
      <c r="XBD17" s="382"/>
      <c r="XBE17" s="382"/>
      <c r="XBF17" s="382"/>
      <c r="XBG17" s="382"/>
      <c r="XBH17" s="382"/>
      <c r="XBI17" s="382"/>
      <c r="XBJ17" s="382"/>
      <c r="XBK17" s="382"/>
      <c r="XBL17" s="382"/>
      <c r="XBM17" s="382"/>
      <c r="XBN17" s="382"/>
      <c r="XBO17" s="382"/>
      <c r="XBP17" s="382"/>
      <c r="XBQ17" s="382"/>
      <c r="XBR17" s="382"/>
      <c r="XBS17" s="382"/>
      <c r="XBT17" s="382"/>
      <c r="XBU17" s="382"/>
      <c r="XBV17" s="382"/>
      <c r="XBW17" s="382"/>
      <c r="XBX17" s="382"/>
      <c r="XBY17" s="382"/>
      <c r="XBZ17" s="382"/>
      <c r="XCA17" s="382"/>
      <c r="XCB17" s="382"/>
      <c r="XCC17" s="382"/>
      <c r="XCD17" s="382"/>
      <c r="XCE17" s="382"/>
      <c r="XCF17" s="382"/>
      <c r="XCG17" s="382"/>
      <c r="XCH17" s="382"/>
      <c r="XCI17" s="382"/>
      <c r="XCJ17" s="382"/>
      <c r="XCK17" s="382"/>
      <c r="XCL17" s="382"/>
      <c r="XCM17" s="382"/>
      <c r="XCN17" s="382"/>
      <c r="XCO17" s="382"/>
      <c r="XCP17" s="382"/>
      <c r="XCQ17" s="382"/>
      <c r="XCR17" s="382"/>
      <c r="XCS17" s="382"/>
      <c r="XCT17" s="382"/>
      <c r="XCU17" s="382"/>
      <c r="XCV17" s="382"/>
      <c r="XCW17" s="382"/>
      <c r="XCX17" s="382"/>
      <c r="XCY17" s="382"/>
      <c r="XCZ17" s="382"/>
      <c r="XDA17" s="382"/>
      <c r="XDB17" s="382"/>
      <c r="XDC17" s="382"/>
      <c r="XDD17" s="382"/>
      <c r="XDE17" s="382"/>
      <c r="XDF17" s="382"/>
      <c r="XDG17" s="382"/>
      <c r="XDH17" s="382"/>
      <c r="XDI17" s="382"/>
      <c r="XDJ17" s="382"/>
      <c r="XDK17" s="382"/>
      <c r="XDL17" s="382"/>
      <c r="XDM17" s="382"/>
      <c r="XDN17" s="382"/>
      <c r="XDO17" s="382"/>
      <c r="XDP17" s="382"/>
      <c r="XDQ17" s="382"/>
      <c r="XDR17" s="382"/>
      <c r="XDS17" s="382"/>
      <c r="XDT17" s="382"/>
      <c r="XDU17" s="382"/>
      <c r="XDV17" s="382"/>
      <c r="XDW17" s="382"/>
      <c r="XDX17" s="382"/>
      <c r="XDY17" s="382"/>
      <c r="XDZ17" s="382"/>
      <c r="XEA17" s="382"/>
      <c r="XEB17" s="382"/>
      <c r="XEC17" s="382"/>
      <c r="XED17" s="382"/>
      <c r="XEE17" s="382"/>
      <c r="XEF17" s="382"/>
      <c r="XEG17" s="382"/>
      <c r="XEH17" s="382"/>
      <c r="XEI17" s="382"/>
      <c r="XEJ17" s="382"/>
      <c r="XEK17" s="382"/>
      <c r="XEL17" s="382"/>
      <c r="XEM17" s="382"/>
      <c r="XEN17" s="382"/>
      <c r="XEO17" s="382"/>
      <c r="XEP17" s="382"/>
      <c r="XEQ17" s="382"/>
      <c r="XER17" s="382"/>
      <c r="XES17" s="382"/>
      <c r="XET17" s="382"/>
      <c r="XEU17" s="382"/>
      <c r="XEV17" s="382"/>
      <c r="XEW17" s="382"/>
      <c r="XEX17" s="382"/>
      <c r="XEY17" s="382"/>
      <c r="XEZ17" s="382"/>
      <c r="XFA17" s="382"/>
      <c r="XFB17" s="382"/>
      <c r="XFC17" s="382"/>
    </row>
    <row r="18" spans="1:16384" ht="33.75" x14ac:dyDescent="0.2">
      <c r="B18" s="465" t="s">
        <v>34</v>
      </c>
      <c r="C18" s="465"/>
      <c r="D18" s="89" t="s">
        <v>881</v>
      </c>
      <c r="E18" s="89"/>
      <c r="F18" s="89" t="s">
        <v>882</v>
      </c>
      <c r="G18" s="89"/>
      <c r="H18" s="89" t="s">
        <v>35</v>
      </c>
      <c r="I18" s="89"/>
      <c r="J18" s="89" t="s">
        <v>36</v>
      </c>
      <c r="K18" s="89"/>
      <c r="L18" s="93">
        <v>0</v>
      </c>
      <c r="M18" s="93"/>
      <c r="N18" s="85">
        <v>3</v>
      </c>
      <c r="O18" s="85">
        <v>2</v>
      </c>
      <c r="P18" s="91"/>
      <c r="Q18" s="85"/>
      <c r="R18" s="91"/>
      <c r="S18" s="85"/>
      <c r="T18" s="91"/>
      <c r="U18" s="85"/>
      <c r="V18" s="91"/>
      <c r="W18" s="85"/>
      <c r="X18" s="91"/>
      <c r="Y18" s="85"/>
      <c r="Z18" s="91"/>
      <c r="AA18" s="85"/>
      <c r="AB18" s="91"/>
      <c r="AC18" s="85"/>
      <c r="AD18" s="91"/>
      <c r="AE18" s="85"/>
      <c r="AF18" s="91"/>
      <c r="AG18" s="85"/>
      <c r="AH18" s="91"/>
      <c r="AI18" s="85"/>
      <c r="AJ18" s="91"/>
      <c r="AK18" s="85"/>
      <c r="AL18" s="91"/>
      <c r="AM18" s="85"/>
      <c r="AN18" s="91"/>
      <c r="AO18" s="85"/>
      <c r="AP18" s="91"/>
      <c r="AQ18" s="85"/>
      <c r="AR18" s="91"/>
      <c r="AS18" s="85"/>
      <c r="AT18" s="91"/>
      <c r="AU18" s="85"/>
      <c r="AV18" s="91"/>
      <c r="AW18" s="85"/>
      <c r="AX18" s="91"/>
      <c r="AY18" s="85"/>
      <c r="AZ18" s="91"/>
      <c r="BA18" s="85"/>
      <c r="BB18" s="91"/>
      <c r="BC18" s="85"/>
      <c r="BD18" s="91"/>
      <c r="BE18" s="85"/>
      <c r="BF18" s="91"/>
      <c r="BG18" s="85"/>
      <c r="BH18" s="91"/>
      <c r="BI18" s="85"/>
      <c r="BJ18" s="91"/>
      <c r="BK18" s="85"/>
      <c r="BL18" s="91"/>
      <c r="BM18" s="85"/>
      <c r="BN18" s="91"/>
      <c r="BO18" s="85"/>
      <c r="BP18" s="91"/>
      <c r="BQ18" s="85"/>
      <c r="BR18" s="91"/>
      <c r="BS18" s="85"/>
      <c r="BT18" s="91"/>
      <c r="BU18" s="85"/>
      <c r="BV18" s="91"/>
      <c r="BW18" s="85"/>
      <c r="BX18" s="91"/>
      <c r="BY18" s="85"/>
      <c r="BZ18" s="91"/>
      <c r="CA18" s="85"/>
      <c r="CB18" s="91"/>
      <c r="CC18" s="85"/>
      <c r="CD18" s="91"/>
      <c r="CE18" s="85"/>
      <c r="CF18" s="91"/>
      <c r="CG18" s="85"/>
      <c r="CH18" s="91"/>
      <c r="CI18" s="85"/>
      <c r="CJ18" s="91"/>
      <c r="CK18" s="85"/>
      <c r="CL18" s="91"/>
      <c r="CM18" s="85"/>
      <c r="CN18" s="91"/>
      <c r="CO18" s="85"/>
      <c r="CP18" s="91"/>
      <c r="CQ18" s="85"/>
      <c r="CR18" s="91"/>
      <c r="CS18" s="85"/>
      <c r="CT18" s="91"/>
      <c r="CU18" s="85"/>
      <c r="CV18" s="91"/>
      <c r="CW18" s="85"/>
      <c r="CX18" s="91"/>
      <c r="CY18" s="85"/>
      <c r="CZ18" s="91"/>
      <c r="DA18" s="85"/>
      <c r="DB18" s="91"/>
      <c r="DC18" s="85"/>
      <c r="DD18" s="91"/>
      <c r="DE18" s="85"/>
      <c r="DF18" s="91"/>
      <c r="DG18" s="85"/>
      <c r="DH18" s="91"/>
      <c r="DI18" s="85"/>
      <c r="DJ18" s="91"/>
      <c r="DK18" s="85"/>
      <c r="DL18" s="91"/>
      <c r="DM18" s="85"/>
      <c r="DN18" s="91"/>
      <c r="DO18" s="85"/>
      <c r="DP18" s="91"/>
      <c r="DQ18" s="85"/>
      <c r="DR18" s="91"/>
      <c r="DS18" s="85"/>
      <c r="DT18" s="91"/>
      <c r="DU18" s="85"/>
      <c r="DV18" s="91"/>
      <c r="DW18" s="85"/>
      <c r="DX18" s="91"/>
      <c r="DY18" s="85"/>
      <c r="DZ18" s="91"/>
      <c r="EA18" s="85"/>
      <c r="EB18" s="91"/>
      <c r="EC18" s="85"/>
      <c r="ED18" s="91"/>
      <c r="EE18" s="85"/>
      <c r="EF18" s="91"/>
      <c r="EG18" s="85"/>
      <c r="EH18" s="91"/>
      <c r="EI18" s="85"/>
      <c r="EJ18" s="91"/>
      <c r="EK18" s="85"/>
      <c r="EL18" s="91"/>
      <c r="EM18" s="85"/>
      <c r="EN18" s="91"/>
      <c r="EO18" s="85"/>
      <c r="EP18" s="91"/>
      <c r="EQ18" s="85"/>
      <c r="ER18" s="91"/>
      <c r="ES18" s="85"/>
      <c r="ET18" s="91"/>
      <c r="EU18" s="85"/>
      <c r="EV18" s="91"/>
      <c r="EW18" s="85"/>
      <c r="EX18" s="91"/>
      <c r="EY18" s="85"/>
      <c r="EZ18" s="91"/>
      <c r="FA18" s="85"/>
      <c r="FB18" s="91"/>
      <c r="FC18" s="85"/>
      <c r="FD18" s="91"/>
      <c r="FE18" s="85"/>
      <c r="FF18" s="91"/>
      <c r="FG18" s="85"/>
      <c r="FH18" s="91"/>
      <c r="FI18" s="85"/>
      <c r="FJ18" s="91"/>
      <c r="FK18" s="85"/>
      <c r="FL18" s="91"/>
      <c r="FM18" s="85"/>
      <c r="FN18" s="91"/>
      <c r="FO18" s="85"/>
      <c r="FP18" s="91"/>
      <c r="FQ18" s="85"/>
      <c r="FR18" s="91"/>
      <c r="FS18" s="85"/>
      <c r="FT18" s="91"/>
      <c r="FU18" s="85"/>
      <c r="FV18" s="91"/>
      <c r="FW18" s="85"/>
      <c r="FX18" s="91"/>
      <c r="FY18" s="85"/>
      <c r="FZ18" s="91"/>
      <c r="GA18" s="85"/>
      <c r="GB18" s="91"/>
      <c r="GC18" s="85"/>
      <c r="GD18" s="91"/>
      <c r="GE18" s="85"/>
      <c r="GF18" s="91"/>
      <c r="GG18" s="85"/>
      <c r="GH18" s="91"/>
      <c r="GI18" s="85"/>
      <c r="GJ18" s="91"/>
      <c r="GK18" s="85"/>
      <c r="GL18" s="91"/>
      <c r="GM18" s="85"/>
      <c r="GN18" s="91"/>
      <c r="GO18" s="85"/>
      <c r="GP18" s="91"/>
      <c r="GQ18" s="85"/>
      <c r="GR18" s="91"/>
      <c r="GS18" s="85"/>
      <c r="GT18" s="91"/>
      <c r="GU18" s="85"/>
      <c r="GV18" s="91"/>
      <c r="GW18" s="85"/>
      <c r="GX18" s="91"/>
      <c r="GY18" s="85"/>
      <c r="GZ18" s="91"/>
      <c r="HA18" s="85"/>
      <c r="HB18" s="91"/>
      <c r="HC18" s="85"/>
      <c r="HD18" s="91"/>
      <c r="HE18" s="85"/>
      <c r="HF18" s="91"/>
      <c r="HG18" s="85"/>
      <c r="HH18" s="91"/>
      <c r="HI18" s="85"/>
      <c r="HJ18" s="91"/>
      <c r="HK18" s="85"/>
      <c r="HL18" s="91"/>
      <c r="HM18" s="85"/>
      <c r="HN18" s="91"/>
      <c r="HO18" s="85"/>
      <c r="HP18" s="91"/>
      <c r="HQ18" s="85"/>
      <c r="HR18" s="91"/>
      <c r="HS18" s="85"/>
      <c r="HT18" s="91"/>
      <c r="HU18" s="85"/>
      <c r="HV18" s="91"/>
      <c r="HW18" s="85"/>
      <c r="HX18" s="91"/>
      <c r="HY18" s="85"/>
      <c r="HZ18" s="91"/>
      <c r="IA18" s="85"/>
      <c r="IB18" s="91"/>
      <c r="IC18" s="85"/>
      <c r="ID18" s="91"/>
      <c r="IE18" s="85"/>
      <c r="IF18" s="91"/>
      <c r="IG18" s="85"/>
      <c r="IH18" s="91"/>
      <c r="II18" s="85"/>
      <c r="IJ18" s="91"/>
      <c r="IK18" s="85"/>
      <c r="IL18" s="91"/>
      <c r="IM18" s="85"/>
      <c r="IN18" s="91"/>
      <c r="IO18" s="85"/>
      <c r="IP18" s="91"/>
      <c r="IQ18" s="85"/>
      <c r="IR18" s="91"/>
      <c r="IS18" s="85"/>
      <c r="IT18" s="91"/>
      <c r="IU18" s="85"/>
      <c r="IV18" s="91"/>
      <c r="IW18" s="85"/>
      <c r="IX18" s="91"/>
      <c r="IY18" s="85"/>
      <c r="IZ18" s="91"/>
      <c r="JA18" s="85"/>
      <c r="JB18" s="91"/>
      <c r="JC18" s="85"/>
      <c r="JD18" s="91"/>
      <c r="JE18" s="85"/>
      <c r="JF18" s="91"/>
      <c r="JG18" s="85"/>
      <c r="JH18" s="91"/>
      <c r="JI18" s="85"/>
      <c r="JJ18" s="91"/>
      <c r="JK18" s="85"/>
      <c r="JL18" s="91"/>
      <c r="JM18" s="85"/>
      <c r="JN18" s="91"/>
      <c r="JO18" s="85"/>
      <c r="JP18" s="91"/>
      <c r="JQ18" s="85"/>
      <c r="JR18" s="91"/>
      <c r="JS18" s="85"/>
      <c r="JT18" s="91"/>
      <c r="JU18" s="85"/>
      <c r="JV18" s="91"/>
      <c r="JW18" s="85"/>
      <c r="JX18" s="91"/>
      <c r="JY18" s="85"/>
      <c r="JZ18" s="91"/>
      <c r="KA18" s="85"/>
      <c r="KB18" s="91"/>
      <c r="KC18" s="85"/>
      <c r="KD18" s="91"/>
      <c r="KE18" s="85"/>
      <c r="KF18" s="91"/>
      <c r="KG18" s="85"/>
      <c r="KH18" s="91"/>
      <c r="KI18" s="85"/>
      <c r="KJ18" s="91"/>
      <c r="KK18" s="85"/>
      <c r="KL18" s="91"/>
      <c r="KM18" s="85"/>
      <c r="KN18" s="91"/>
      <c r="KO18" s="85"/>
      <c r="KP18" s="91"/>
      <c r="KQ18" s="85"/>
      <c r="KR18" s="91"/>
      <c r="KS18" s="85"/>
      <c r="KT18" s="91"/>
      <c r="KU18" s="85"/>
      <c r="KV18" s="91"/>
      <c r="KW18" s="85"/>
      <c r="KX18" s="91"/>
      <c r="KY18" s="85"/>
      <c r="KZ18" s="91"/>
      <c r="LA18" s="85"/>
      <c r="LB18" s="91"/>
      <c r="LC18" s="85"/>
      <c r="LD18" s="91"/>
      <c r="LE18" s="85"/>
      <c r="LF18" s="91"/>
      <c r="LG18" s="85"/>
      <c r="LH18" s="91"/>
      <c r="LI18" s="85"/>
      <c r="LJ18" s="91"/>
      <c r="LK18" s="85"/>
      <c r="LL18" s="91"/>
      <c r="LM18" s="85"/>
      <c r="LN18" s="91"/>
      <c r="LO18" s="85"/>
      <c r="LP18" s="91"/>
      <c r="LQ18" s="85"/>
      <c r="LR18" s="91"/>
      <c r="LS18" s="85"/>
      <c r="LT18" s="91"/>
      <c r="LU18" s="85"/>
      <c r="LV18" s="91"/>
      <c r="LW18" s="85"/>
      <c r="LX18" s="91"/>
      <c r="LY18" s="85"/>
      <c r="LZ18" s="91"/>
      <c r="MA18" s="85"/>
      <c r="MB18" s="91"/>
      <c r="MC18" s="85"/>
      <c r="MD18" s="91"/>
      <c r="ME18" s="85"/>
      <c r="MF18" s="91"/>
      <c r="MG18" s="85"/>
      <c r="MH18" s="91"/>
      <c r="MI18" s="85"/>
      <c r="MJ18" s="91"/>
      <c r="MK18" s="85"/>
      <c r="ML18" s="91"/>
      <c r="MM18" s="85"/>
      <c r="MN18" s="91"/>
      <c r="MO18" s="85"/>
      <c r="MP18" s="91"/>
      <c r="MQ18" s="85"/>
      <c r="MR18" s="91"/>
      <c r="MS18" s="85"/>
      <c r="MT18" s="91"/>
      <c r="MU18" s="85"/>
      <c r="MV18" s="91"/>
      <c r="MW18" s="85"/>
      <c r="MX18" s="91"/>
      <c r="MY18" s="85"/>
      <c r="MZ18" s="91"/>
      <c r="NA18" s="85"/>
      <c r="NB18" s="91"/>
      <c r="NC18" s="85"/>
      <c r="ND18" s="91"/>
      <c r="NE18" s="85"/>
      <c r="NF18" s="91"/>
      <c r="NG18" s="85"/>
      <c r="NH18" s="91"/>
      <c r="NI18" s="85"/>
      <c r="NJ18" s="91"/>
      <c r="NK18" s="85"/>
      <c r="NL18" s="91"/>
      <c r="NM18" s="85"/>
      <c r="NN18" s="91"/>
      <c r="NO18" s="85"/>
      <c r="NP18" s="91"/>
      <c r="NQ18" s="85"/>
      <c r="NR18" s="91"/>
      <c r="NS18" s="85"/>
      <c r="NT18" s="91"/>
      <c r="NU18" s="85"/>
      <c r="NV18" s="91"/>
      <c r="NW18" s="85"/>
      <c r="NX18" s="91"/>
      <c r="NY18" s="85"/>
      <c r="NZ18" s="91"/>
      <c r="OA18" s="85"/>
      <c r="OB18" s="91"/>
      <c r="OC18" s="85"/>
      <c r="OD18" s="91"/>
      <c r="OE18" s="85"/>
      <c r="OF18" s="91"/>
      <c r="OG18" s="85"/>
      <c r="OH18" s="91"/>
      <c r="OI18" s="85"/>
      <c r="OJ18" s="91"/>
      <c r="OK18" s="85"/>
      <c r="OL18" s="91"/>
      <c r="OM18" s="85"/>
      <c r="ON18" s="91"/>
      <c r="OO18" s="85"/>
      <c r="OP18" s="91"/>
      <c r="OQ18" s="85"/>
      <c r="OR18" s="91"/>
      <c r="OS18" s="85"/>
      <c r="OT18" s="91"/>
      <c r="OU18" s="85"/>
      <c r="OV18" s="91"/>
      <c r="OW18" s="85"/>
      <c r="OX18" s="91"/>
      <c r="OY18" s="85"/>
      <c r="OZ18" s="91"/>
      <c r="PA18" s="85"/>
      <c r="PB18" s="91"/>
      <c r="PC18" s="85"/>
      <c r="PD18" s="91"/>
      <c r="PE18" s="85"/>
      <c r="PF18" s="91"/>
      <c r="PG18" s="85"/>
      <c r="PH18" s="91"/>
      <c r="PI18" s="85"/>
      <c r="PJ18" s="91"/>
      <c r="PK18" s="85"/>
      <c r="PL18" s="91"/>
      <c r="PM18" s="85"/>
      <c r="PN18" s="91"/>
      <c r="PO18" s="85"/>
      <c r="PP18" s="91"/>
      <c r="PQ18" s="85"/>
      <c r="PR18" s="91"/>
      <c r="PS18" s="85"/>
      <c r="PT18" s="91"/>
      <c r="PU18" s="85"/>
      <c r="PV18" s="91"/>
      <c r="PW18" s="85"/>
      <c r="PX18" s="91"/>
      <c r="PY18" s="85"/>
      <c r="PZ18" s="91"/>
      <c r="QA18" s="85"/>
      <c r="QB18" s="91"/>
      <c r="QC18" s="85"/>
      <c r="QD18" s="91"/>
      <c r="QE18" s="85"/>
      <c r="QF18" s="91"/>
      <c r="QG18" s="85"/>
      <c r="QH18" s="91"/>
      <c r="QI18" s="85"/>
      <c r="QJ18" s="91"/>
      <c r="QK18" s="85"/>
      <c r="QL18" s="91"/>
      <c r="QM18" s="85"/>
      <c r="QN18" s="91"/>
      <c r="QO18" s="85"/>
      <c r="QP18" s="91"/>
      <c r="QQ18" s="85"/>
      <c r="QR18" s="91"/>
      <c r="QS18" s="85"/>
      <c r="QT18" s="91"/>
      <c r="QU18" s="85"/>
      <c r="QV18" s="91"/>
      <c r="QW18" s="85"/>
      <c r="QX18" s="91"/>
      <c r="QY18" s="85"/>
      <c r="QZ18" s="91"/>
      <c r="RA18" s="85"/>
      <c r="RB18" s="91"/>
      <c r="RC18" s="85"/>
      <c r="RD18" s="91"/>
      <c r="RE18" s="85"/>
      <c r="RF18" s="91"/>
      <c r="RG18" s="85"/>
      <c r="RH18" s="91"/>
      <c r="RI18" s="85"/>
      <c r="RJ18" s="91"/>
      <c r="RK18" s="85"/>
      <c r="RL18" s="91"/>
      <c r="RM18" s="85"/>
      <c r="RN18" s="91"/>
      <c r="RO18" s="85"/>
      <c r="RP18" s="91"/>
      <c r="RQ18" s="85"/>
      <c r="RR18" s="91"/>
      <c r="RS18" s="85"/>
      <c r="RT18" s="91"/>
      <c r="RU18" s="85"/>
      <c r="RV18" s="91"/>
      <c r="RW18" s="85"/>
      <c r="RX18" s="91"/>
      <c r="RY18" s="85"/>
      <c r="RZ18" s="91"/>
      <c r="SA18" s="85"/>
      <c r="SB18" s="91"/>
      <c r="SC18" s="85"/>
      <c r="SD18" s="91"/>
      <c r="SE18" s="85"/>
      <c r="SF18" s="91"/>
      <c r="SG18" s="85"/>
      <c r="SH18" s="91"/>
      <c r="SI18" s="85"/>
      <c r="SJ18" s="91"/>
      <c r="SK18" s="85"/>
      <c r="SL18" s="91"/>
      <c r="SM18" s="85"/>
      <c r="SN18" s="91"/>
      <c r="SO18" s="85"/>
      <c r="SP18" s="91"/>
      <c r="SQ18" s="85"/>
      <c r="SR18" s="91"/>
      <c r="SS18" s="85"/>
      <c r="ST18" s="91"/>
      <c r="SU18" s="85"/>
      <c r="SV18" s="91"/>
      <c r="SW18" s="85"/>
      <c r="SX18" s="91"/>
      <c r="SY18" s="85"/>
      <c r="SZ18" s="91"/>
      <c r="TA18" s="85"/>
      <c r="TB18" s="91"/>
      <c r="TC18" s="85"/>
      <c r="TD18" s="91"/>
      <c r="TE18" s="85"/>
      <c r="TF18" s="91"/>
      <c r="TG18" s="85"/>
      <c r="TH18" s="91"/>
      <c r="TI18" s="85"/>
      <c r="TJ18" s="91"/>
      <c r="TK18" s="85"/>
      <c r="TL18" s="91"/>
      <c r="TM18" s="85"/>
      <c r="TN18" s="91"/>
      <c r="TO18" s="85"/>
      <c r="TP18" s="91"/>
      <c r="TQ18" s="85"/>
      <c r="TR18" s="91"/>
      <c r="TS18" s="85"/>
      <c r="TT18" s="91"/>
      <c r="TU18" s="85"/>
      <c r="TV18" s="91"/>
      <c r="TW18" s="85"/>
      <c r="TX18" s="91"/>
      <c r="TY18" s="85"/>
      <c r="TZ18" s="91"/>
      <c r="UA18" s="85"/>
      <c r="UB18" s="91"/>
      <c r="UC18" s="85"/>
      <c r="UD18" s="91"/>
      <c r="UE18" s="85"/>
      <c r="UF18" s="91"/>
      <c r="UG18" s="85"/>
      <c r="UH18" s="91"/>
      <c r="UI18" s="85"/>
      <c r="UJ18" s="91"/>
      <c r="UK18" s="85"/>
      <c r="UL18" s="91"/>
      <c r="UM18" s="85"/>
      <c r="UN18" s="91"/>
      <c r="UO18" s="85"/>
      <c r="UP18" s="91"/>
      <c r="UQ18" s="85"/>
      <c r="UR18" s="91"/>
      <c r="US18" s="85"/>
      <c r="UT18" s="91"/>
      <c r="UU18" s="85"/>
      <c r="UV18" s="91"/>
      <c r="UW18" s="85"/>
      <c r="UX18" s="91"/>
      <c r="UY18" s="85"/>
      <c r="UZ18" s="91"/>
      <c r="VA18" s="85"/>
      <c r="VB18" s="91"/>
      <c r="VC18" s="85"/>
      <c r="VD18" s="91"/>
      <c r="VE18" s="85"/>
      <c r="VF18" s="91"/>
      <c r="VG18" s="85"/>
      <c r="VH18" s="91"/>
      <c r="VI18" s="85"/>
      <c r="VJ18" s="91"/>
      <c r="VK18" s="85"/>
      <c r="VL18" s="91"/>
      <c r="VM18" s="85"/>
      <c r="VN18" s="91"/>
      <c r="VO18" s="85"/>
      <c r="VP18" s="91"/>
      <c r="VQ18" s="85"/>
      <c r="VR18" s="91"/>
      <c r="VS18" s="85"/>
      <c r="VT18" s="91"/>
      <c r="VU18" s="85"/>
      <c r="VV18" s="91"/>
      <c r="VW18" s="85"/>
      <c r="VX18" s="91"/>
      <c r="VY18" s="85"/>
      <c r="VZ18" s="91"/>
      <c r="WA18" s="85"/>
      <c r="WB18" s="91"/>
      <c r="WC18" s="85"/>
      <c r="WD18" s="91"/>
      <c r="WE18" s="85"/>
      <c r="WF18" s="91"/>
      <c r="WG18" s="85"/>
      <c r="WH18" s="91"/>
      <c r="WI18" s="85"/>
      <c r="WJ18" s="91"/>
      <c r="WK18" s="85"/>
      <c r="WL18" s="91"/>
      <c r="WM18" s="85"/>
      <c r="WN18" s="91"/>
      <c r="WO18" s="85"/>
      <c r="WP18" s="91"/>
      <c r="WQ18" s="85"/>
      <c r="WR18" s="91"/>
      <c r="WS18" s="85"/>
      <c r="WT18" s="91"/>
      <c r="WU18" s="85"/>
      <c r="WV18" s="91"/>
      <c r="WW18" s="85"/>
      <c r="WX18" s="91"/>
      <c r="WY18" s="85"/>
      <c r="WZ18" s="91"/>
      <c r="XA18" s="85"/>
      <c r="XB18" s="91"/>
      <c r="XC18" s="85"/>
      <c r="XD18" s="91"/>
      <c r="XE18" s="85"/>
      <c r="XF18" s="91"/>
      <c r="XG18" s="85"/>
      <c r="XH18" s="91"/>
      <c r="XI18" s="85"/>
      <c r="XJ18" s="91"/>
      <c r="XK18" s="85"/>
      <c r="XL18" s="91"/>
      <c r="XM18" s="85"/>
      <c r="XN18" s="91"/>
      <c r="XO18" s="85"/>
      <c r="XP18" s="91"/>
      <c r="XQ18" s="85"/>
      <c r="XR18" s="91"/>
      <c r="XS18" s="85"/>
      <c r="XT18" s="91"/>
      <c r="XU18" s="85"/>
      <c r="XV18" s="91"/>
      <c r="XW18" s="85"/>
      <c r="XX18" s="91"/>
      <c r="XY18" s="85"/>
      <c r="XZ18" s="91"/>
      <c r="YA18" s="85"/>
      <c r="YB18" s="91"/>
      <c r="YC18" s="85"/>
      <c r="YD18" s="91"/>
      <c r="YE18" s="85"/>
      <c r="YF18" s="91"/>
      <c r="YG18" s="85"/>
      <c r="YH18" s="91"/>
      <c r="YI18" s="85"/>
      <c r="YJ18" s="91"/>
      <c r="YK18" s="85"/>
      <c r="YL18" s="91"/>
      <c r="YM18" s="85"/>
      <c r="YN18" s="91"/>
      <c r="YO18" s="85"/>
      <c r="YP18" s="91"/>
      <c r="YQ18" s="85"/>
      <c r="YR18" s="91"/>
      <c r="YS18" s="85"/>
      <c r="YT18" s="91"/>
      <c r="YU18" s="85"/>
      <c r="YV18" s="91"/>
      <c r="YW18" s="85"/>
      <c r="YX18" s="91"/>
      <c r="YY18" s="85"/>
      <c r="YZ18" s="91"/>
      <c r="ZA18" s="85"/>
      <c r="ZB18" s="91"/>
      <c r="ZC18" s="85"/>
      <c r="ZD18" s="91"/>
      <c r="ZE18" s="85"/>
      <c r="ZF18" s="91"/>
      <c r="ZG18" s="85"/>
      <c r="ZH18" s="91"/>
      <c r="ZI18" s="85"/>
      <c r="ZJ18" s="91"/>
      <c r="ZK18" s="85"/>
      <c r="ZL18" s="91"/>
      <c r="ZM18" s="85"/>
      <c r="ZN18" s="91"/>
      <c r="ZO18" s="85"/>
      <c r="ZP18" s="91"/>
      <c r="ZQ18" s="85"/>
      <c r="ZR18" s="91"/>
      <c r="ZS18" s="85"/>
      <c r="ZT18" s="91"/>
      <c r="ZU18" s="85"/>
      <c r="ZV18" s="91"/>
      <c r="ZW18" s="85"/>
      <c r="ZX18" s="91"/>
      <c r="ZY18" s="85"/>
      <c r="ZZ18" s="91"/>
      <c r="AAA18" s="85"/>
      <c r="AAB18" s="91"/>
      <c r="AAC18" s="85"/>
      <c r="AAD18" s="91"/>
      <c r="AAE18" s="85"/>
      <c r="AAF18" s="91"/>
      <c r="AAG18" s="85"/>
      <c r="AAH18" s="91"/>
      <c r="AAI18" s="85"/>
      <c r="AAJ18" s="91"/>
      <c r="AAK18" s="85"/>
      <c r="AAL18" s="91"/>
      <c r="AAM18" s="85"/>
      <c r="AAN18" s="91"/>
      <c r="AAO18" s="85"/>
      <c r="AAP18" s="91"/>
      <c r="AAQ18" s="85"/>
      <c r="AAR18" s="91"/>
      <c r="AAS18" s="85"/>
      <c r="AAT18" s="91"/>
      <c r="AAU18" s="85"/>
      <c r="AAV18" s="91"/>
      <c r="AAW18" s="85"/>
      <c r="AAX18" s="91"/>
      <c r="AAY18" s="85"/>
      <c r="AAZ18" s="91"/>
      <c r="ABA18" s="85"/>
      <c r="ABB18" s="91"/>
      <c r="ABC18" s="85"/>
      <c r="ABD18" s="91"/>
      <c r="ABE18" s="85"/>
      <c r="ABF18" s="91"/>
      <c r="ABG18" s="85"/>
      <c r="ABH18" s="91"/>
      <c r="ABI18" s="85"/>
      <c r="ABJ18" s="91"/>
      <c r="ABK18" s="85"/>
      <c r="ABL18" s="91"/>
      <c r="ABM18" s="85"/>
      <c r="ABN18" s="91"/>
      <c r="ABO18" s="85"/>
      <c r="ABP18" s="91"/>
      <c r="ABQ18" s="85"/>
      <c r="ABR18" s="91"/>
      <c r="ABS18" s="85"/>
      <c r="ABT18" s="91"/>
      <c r="ABU18" s="85"/>
      <c r="ABV18" s="91"/>
      <c r="ABW18" s="85"/>
      <c r="ABX18" s="91"/>
      <c r="ABY18" s="85"/>
      <c r="ABZ18" s="91"/>
      <c r="ACA18" s="85"/>
      <c r="ACB18" s="91"/>
      <c r="ACC18" s="85"/>
      <c r="ACD18" s="91"/>
      <c r="ACE18" s="85"/>
      <c r="ACF18" s="91"/>
      <c r="ACG18" s="85"/>
      <c r="ACH18" s="91"/>
      <c r="ACI18" s="85"/>
      <c r="ACJ18" s="91"/>
      <c r="ACK18" s="85"/>
      <c r="ACL18" s="91"/>
      <c r="ACM18" s="85"/>
      <c r="ACN18" s="91"/>
      <c r="ACO18" s="85"/>
      <c r="ACP18" s="91"/>
      <c r="ACQ18" s="85"/>
      <c r="ACR18" s="91"/>
      <c r="ACS18" s="85"/>
      <c r="ACT18" s="91"/>
      <c r="ACU18" s="85"/>
      <c r="ACV18" s="91"/>
      <c r="ACW18" s="85"/>
      <c r="ACX18" s="91"/>
      <c r="ACY18" s="85"/>
      <c r="ACZ18" s="91"/>
      <c r="ADA18" s="85"/>
      <c r="ADB18" s="91"/>
      <c r="ADC18" s="85"/>
      <c r="ADD18" s="91"/>
      <c r="ADE18" s="85"/>
      <c r="ADF18" s="91"/>
      <c r="ADG18" s="85"/>
      <c r="ADH18" s="91"/>
      <c r="ADI18" s="85"/>
      <c r="ADJ18" s="91"/>
      <c r="ADK18" s="85"/>
      <c r="ADL18" s="91"/>
      <c r="ADM18" s="85"/>
      <c r="ADN18" s="91"/>
      <c r="ADO18" s="85"/>
      <c r="ADP18" s="91"/>
      <c r="ADQ18" s="85"/>
      <c r="ADR18" s="91"/>
      <c r="ADS18" s="85"/>
      <c r="ADT18" s="91"/>
      <c r="ADU18" s="85"/>
      <c r="ADV18" s="91"/>
      <c r="ADW18" s="85"/>
      <c r="ADX18" s="91"/>
      <c r="ADY18" s="85"/>
      <c r="ADZ18" s="91"/>
      <c r="AEA18" s="85"/>
      <c r="AEB18" s="91"/>
      <c r="AEC18" s="85"/>
      <c r="AED18" s="91"/>
      <c r="AEE18" s="85"/>
      <c r="AEF18" s="91"/>
      <c r="AEG18" s="85"/>
      <c r="AEH18" s="91"/>
      <c r="AEI18" s="85"/>
      <c r="AEJ18" s="91"/>
      <c r="AEK18" s="85"/>
      <c r="AEL18" s="91"/>
      <c r="AEM18" s="85"/>
      <c r="AEN18" s="91"/>
      <c r="AEO18" s="85"/>
      <c r="AEP18" s="91"/>
      <c r="AEQ18" s="85"/>
      <c r="AER18" s="91"/>
      <c r="AES18" s="85"/>
      <c r="AET18" s="91"/>
      <c r="AEU18" s="85"/>
      <c r="AEV18" s="91"/>
      <c r="AEW18" s="85"/>
      <c r="AEX18" s="91"/>
      <c r="AEY18" s="85"/>
      <c r="AEZ18" s="91"/>
      <c r="AFA18" s="85"/>
      <c r="AFB18" s="91"/>
      <c r="AFC18" s="85"/>
      <c r="AFD18" s="91"/>
      <c r="AFE18" s="85"/>
      <c r="AFF18" s="91"/>
      <c r="AFG18" s="85"/>
      <c r="AFH18" s="91"/>
      <c r="AFI18" s="85"/>
      <c r="AFJ18" s="91"/>
      <c r="AFK18" s="85"/>
      <c r="AFL18" s="91"/>
      <c r="AFM18" s="85"/>
      <c r="AFN18" s="91"/>
      <c r="AFO18" s="85"/>
      <c r="AFP18" s="91"/>
      <c r="AFQ18" s="85"/>
      <c r="AFR18" s="91"/>
      <c r="AFS18" s="85"/>
      <c r="AFT18" s="91"/>
      <c r="AFU18" s="85"/>
      <c r="AFV18" s="91"/>
      <c r="AFW18" s="85"/>
      <c r="AFX18" s="91"/>
      <c r="AFY18" s="85"/>
      <c r="AFZ18" s="91"/>
      <c r="AGA18" s="85"/>
      <c r="AGB18" s="91"/>
      <c r="AGC18" s="85"/>
      <c r="AGD18" s="91"/>
      <c r="AGE18" s="85"/>
      <c r="AGF18" s="91"/>
      <c r="AGG18" s="85"/>
      <c r="AGH18" s="91"/>
      <c r="AGI18" s="85"/>
      <c r="AGJ18" s="91"/>
      <c r="AGK18" s="85"/>
      <c r="AGL18" s="91"/>
      <c r="AGM18" s="85"/>
      <c r="AGN18" s="91"/>
      <c r="AGO18" s="85"/>
      <c r="AGP18" s="91"/>
      <c r="AGQ18" s="85"/>
      <c r="AGR18" s="91"/>
      <c r="AGS18" s="85"/>
      <c r="AGT18" s="91"/>
      <c r="AGU18" s="85"/>
      <c r="AGV18" s="91"/>
      <c r="AGW18" s="85"/>
      <c r="AGX18" s="91"/>
      <c r="AGY18" s="85"/>
      <c r="AGZ18" s="91"/>
      <c r="AHA18" s="85"/>
      <c r="AHB18" s="91"/>
      <c r="AHC18" s="85"/>
      <c r="AHD18" s="91"/>
      <c r="AHE18" s="85"/>
      <c r="AHF18" s="91"/>
      <c r="AHG18" s="85"/>
      <c r="AHH18" s="91"/>
      <c r="AHI18" s="85"/>
      <c r="AHJ18" s="91"/>
      <c r="AHK18" s="85"/>
      <c r="AHL18" s="91"/>
      <c r="AHM18" s="85"/>
      <c r="AHN18" s="91"/>
      <c r="AHO18" s="85"/>
      <c r="AHP18" s="91"/>
      <c r="AHQ18" s="85"/>
      <c r="AHR18" s="91"/>
      <c r="AHS18" s="85"/>
      <c r="AHT18" s="91"/>
      <c r="AHU18" s="85"/>
      <c r="AHV18" s="91"/>
      <c r="AHW18" s="85"/>
      <c r="AHX18" s="91"/>
      <c r="AHY18" s="85"/>
      <c r="AHZ18" s="91"/>
      <c r="AIA18" s="85"/>
      <c r="AIB18" s="91"/>
      <c r="AIC18" s="85"/>
      <c r="AID18" s="91"/>
      <c r="AIE18" s="85"/>
      <c r="AIF18" s="91"/>
      <c r="AIG18" s="85"/>
      <c r="AIH18" s="91"/>
      <c r="AII18" s="85"/>
      <c r="AIJ18" s="91"/>
      <c r="AIK18" s="85"/>
      <c r="AIL18" s="91"/>
      <c r="AIM18" s="85"/>
      <c r="AIN18" s="91"/>
      <c r="AIO18" s="85"/>
      <c r="AIP18" s="91"/>
      <c r="AIQ18" s="85"/>
      <c r="AIR18" s="91"/>
      <c r="AIS18" s="85"/>
      <c r="AIT18" s="91"/>
      <c r="AIU18" s="85"/>
      <c r="AIV18" s="91"/>
      <c r="AIW18" s="85"/>
      <c r="AIX18" s="91"/>
      <c r="AIY18" s="85"/>
      <c r="AIZ18" s="91"/>
      <c r="AJA18" s="85"/>
      <c r="AJB18" s="91"/>
      <c r="AJC18" s="85"/>
      <c r="AJD18" s="91"/>
      <c r="AJE18" s="85"/>
      <c r="AJF18" s="91"/>
      <c r="AJG18" s="85"/>
      <c r="AJH18" s="91"/>
      <c r="AJI18" s="85"/>
      <c r="AJJ18" s="91"/>
      <c r="AJK18" s="85"/>
      <c r="AJL18" s="91"/>
      <c r="AJM18" s="85"/>
      <c r="AJN18" s="91"/>
      <c r="AJO18" s="85"/>
      <c r="AJP18" s="91"/>
      <c r="AJQ18" s="85"/>
      <c r="AJR18" s="91"/>
      <c r="AJS18" s="85"/>
      <c r="AJT18" s="91"/>
      <c r="AJU18" s="85"/>
      <c r="AJV18" s="91"/>
      <c r="AJW18" s="85"/>
      <c r="AJX18" s="91"/>
      <c r="AJY18" s="85"/>
      <c r="AJZ18" s="91"/>
      <c r="AKA18" s="85"/>
      <c r="AKB18" s="91"/>
      <c r="AKC18" s="85"/>
      <c r="AKD18" s="91"/>
      <c r="AKE18" s="85"/>
      <c r="AKF18" s="91"/>
      <c r="AKG18" s="85"/>
      <c r="AKH18" s="91"/>
      <c r="AKI18" s="85"/>
      <c r="AKJ18" s="91"/>
      <c r="AKK18" s="85"/>
      <c r="AKL18" s="91"/>
      <c r="AKM18" s="85"/>
      <c r="AKN18" s="91"/>
      <c r="AKO18" s="85"/>
      <c r="AKP18" s="91"/>
      <c r="AKQ18" s="85"/>
      <c r="AKR18" s="91"/>
      <c r="AKS18" s="85"/>
      <c r="AKT18" s="91"/>
      <c r="AKU18" s="85"/>
      <c r="AKV18" s="91"/>
      <c r="AKW18" s="85"/>
      <c r="AKX18" s="91"/>
      <c r="AKY18" s="85"/>
      <c r="AKZ18" s="91"/>
      <c r="ALA18" s="85"/>
      <c r="ALB18" s="91"/>
      <c r="ALC18" s="85"/>
      <c r="ALD18" s="91"/>
      <c r="ALE18" s="85"/>
      <c r="ALF18" s="91"/>
      <c r="ALG18" s="85"/>
      <c r="ALH18" s="91"/>
      <c r="ALI18" s="85"/>
      <c r="ALJ18" s="91"/>
      <c r="ALK18" s="85"/>
      <c r="ALL18" s="91"/>
      <c r="ALM18" s="85"/>
      <c r="ALN18" s="91"/>
      <c r="ALO18" s="85"/>
      <c r="ALP18" s="91"/>
      <c r="ALQ18" s="85"/>
      <c r="ALR18" s="91"/>
      <c r="ALS18" s="85"/>
      <c r="ALT18" s="91"/>
      <c r="ALU18" s="85"/>
      <c r="ALV18" s="91"/>
      <c r="ALW18" s="85"/>
      <c r="ALX18" s="91"/>
      <c r="ALY18" s="85"/>
      <c r="ALZ18" s="91"/>
      <c r="AMA18" s="85"/>
      <c r="AMB18" s="91"/>
      <c r="AMC18" s="85"/>
      <c r="AMD18" s="91"/>
      <c r="AME18" s="85"/>
      <c r="AMF18" s="91"/>
      <c r="AMG18" s="85"/>
      <c r="AMH18" s="91"/>
      <c r="AMI18" s="85"/>
      <c r="AMJ18" s="91"/>
      <c r="AMK18" s="85"/>
      <c r="AML18" s="91"/>
      <c r="AMM18" s="85"/>
      <c r="AMN18" s="91"/>
      <c r="AMO18" s="85"/>
      <c r="AMP18" s="91"/>
      <c r="AMQ18" s="85"/>
      <c r="AMR18" s="91"/>
      <c r="AMS18" s="85"/>
      <c r="AMT18" s="91"/>
      <c r="AMU18" s="85"/>
      <c r="AMV18" s="91"/>
      <c r="AMW18" s="85"/>
      <c r="AMX18" s="91"/>
      <c r="AMY18" s="85"/>
      <c r="AMZ18" s="91"/>
      <c r="ANA18" s="85"/>
      <c r="ANB18" s="91"/>
      <c r="ANC18" s="85"/>
      <c r="AND18" s="91"/>
      <c r="ANE18" s="85"/>
      <c r="ANF18" s="91"/>
      <c r="ANG18" s="85"/>
      <c r="ANH18" s="91"/>
      <c r="ANI18" s="85"/>
      <c r="ANJ18" s="91"/>
      <c r="ANK18" s="85"/>
      <c r="ANL18" s="91"/>
      <c r="ANM18" s="85"/>
      <c r="ANN18" s="91"/>
      <c r="ANO18" s="85"/>
      <c r="ANP18" s="91"/>
      <c r="ANQ18" s="85"/>
      <c r="ANR18" s="91"/>
      <c r="ANS18" s="85"/>
      <c r="ANT18" s="91"/>
      <c r="ANU18" s="85"/>
      <c r="ANV18" s="91"/>
      <c r="ANW18" s="85"/>
      <c r="ANX18" s="91"/>
      <c r="ANY18" s="85"/>
      <c r="ANZ18" s="91"/>
      <c r="AOA18" s="85"/>
      <c r="AOB18" s="91"/>
      <c r="AOC18" s="85"/>
      <c r="AOD18" s="91"/>
      <c r="AOE18" s="85"/>
      <c r="AOF18" s="91"/>
      <c r="AOG18" s="85"/>
      <c r="AOH18" s="91"/>
      <c r="AOI18" s="85"/>
      <c r="AOJ18" s="91"/>
      <c r="AOK18" s="85"/>
      <c r="AOL18" s="91"/>
      <c r="AOM18" s="85"/>
      <c r="AON18" s="91"/>
      <c r="AOO18" s="85"/>
      <c r="AOP18" s="91"/>
      <c r="AOQ18" s="85"/>
      <c r="AOR18" s="91"/>
      <c r="AOS18" s="85"/>
      <c r="AOT18" s="91"/>
      <c r="AOU18" s="85"/>
      <c r="AOV18" s="91"/>
      <c r="AOW18" s="85"/>
      <c r="AOX18" s="91"/>
      <c r="AOY18" s="85"/>
      <c r="AOZ18" s="91"/>
      <c r="APA18" s="85"/>
      <c r="APB18" s="91"/>
      <c r="APC18" s="85"/>
      <c r="APD18" s="91"/>
      <c r="APE18" s="85"/>
      <c r="APF18" s="91"/>
      <c r="APG18" s="85"/>
      <c r="APH18" s="91"/>
      <c r="API18" s="85"/>
      <c r="APJ18" s="91"/>
      <c r="APK18" s="85"/>
      <c r="APL18" s="91"/>
      <c r="APM18" s="85"/>
      <c r="APN18" s="91"/>
      <c r="APO18" s="85"/>
      <c r="APP18" s="91"/>
      <c r="APQ18" s="85"/>
      <c r="APR18" s="91"/>
      <c r="APS18" s="85"/>
      <c r="APT18" s="91"/>
      <c r="APU18" s="85"/>
      <c r="APV18" s="91"/>
      <c r="APW18" s="85"/>
      <c r="APX18" s="91"/>
      <c r="APY18" s="85"/>
      <c r="APZ18" s="91"/>
      <c r="AQA18" s="85"/>
      <c r="AQB18" s="91"/>
      <c r="AQC18" s="85"/>
      <c r="AQD18" s="91"/>
      <c r="AQE18" s="85"/>
      <c r="AQF18" s="91"/>
      <c r="AQG18" s="85"/>
      <c r="AQH18" s="91"/>
      <c r="AQI18" s="85"/>
      <c r="AQJ18" s="91"/>
      <c r="AQK18" s="85"/>
      <c r="AQL18" s="91"/>
      <c r="AQM18" s="85"/>
      <c r="AQN18" s="91"/>
      <c r="AQO18" s="85"/>
      <c r="AQP18" s="91"/>
      <c r="AQQ18" s="85"/>
      <c r="AQR18" s="91"/>
      <c r="AQS18" s="85"/>
      <c r="AQT18" s="91"/>
      <c r="AQU18" s="85"/>
      <c r="AQV18" s="91"/>
      <c r="AQW18" s="85"/>
      <c r="AQX18" s="91"/>
      <c r="AQY18" s="85"/>
      <c r="AQZ18" s="91"/>
      <c r="ARA18" s="85"/>
      <c r="ARB18" s="91"/>
      <c r="ARC18" s="85"/>
      <c r="ARD18" s="91"/>
      <c r="ARE18" s="85"/>
      <c r="ARF18" s="91"/>
      <c r="ARG18" s="85"/>
      <c r="ARH18" s="91"/>
      <c r="ARI18" s="85"/>
      <c r="ARJ18" s="91"/>
      <c r="ARK18" s="85"/>
      <c r="ARL18" s="91"/>
      <c r="ARM18" s="85"/>
      <c r="ARN18" s="91"/>
      <c r="ARO18" s="85"/>
      <c r="ARP18" s="91"/>
      <c r="ARQ18" s="85"/>
      <c r="ARR18" s="91"/>
      <c r="ARS18" s="85"/>
      <c r="ART18" s="91"/>
      <c r="ARU18" s="85"/>
      <c r="ARV18" s="91"/>
      <c r="ARW18" s="85"/>
      <c r="ARX18" s="91"/>
      <c r="ARY18" s="85"/>
      <c r="ARZ18" s="91"/>
      <c r="ASA18" s="85"/>
      <c r="ASB18" s="91"/>
      <c r="ASC18" s="85"/>
      <c r="ASD18" s="91"/>
      <c r="ASE18" s="85"/>
      <c r="ASF18" s="91"/>
      <c r="ASG18" s="85"/>
      <c r="ASH18" s="91"/>
      <c r="ASI18" s="85"/>
      <c r="ASJ18" s="91"/>
      <c r="ASK18" s="85"/>
      <c r="ASL18" s="91"/>
      <c r="ASM18" s="85"/>
      <c r="ASN18" s="91"/>
      <c r="ASO18" s="85"/>
      <c r="ASP18" s="91"/>
      <c r="ASQ18" s="85"/>
      <c r="ASR18" s="91"/>
      <c r="ASS18" s="85"/>
      <c r="AST18" s="91"/>
      <c r="ASU18" s="85"/>
      <c r="ASV18" s="91"/>
      <c r="ASW18" s="85"/>
      <c r="ASX18" s="91"/>
      <c r="ASY18" s="85"/>
      <c r="ASZ18" s="91"/>
      <c r="ATA18" s="85"/>
      <c r="ATB18" s="91"/>
      <c r="ATC18" s="85"/>
      <c r="ATD18" s="91"/>
      <c r="ATE18" s="85"/>
      <c r="ATF18" s="91"/>
      <c r="ATG18" s="85"/>
      <c r="ATH18" s="91"/>
      <c r="ATI18" s="85"/>
      <c r="ATJ18" s="91"/>
      <c r="ATK18" s="85"/>
      <c r="ATL18" s="91"/>
      <c r="ATM18" s="85"/>
      <c r="ATN18" s="91"/>
      <c r="ATO18" s="85"/>
      <c r="ATP18" s="91"/>
      <c r="ATQ18" s="85"/>
      <c r="ATR18" s="91"/>
      <c r="ATS18" s="85"/>
      <c r="ATT18" s="91"/>
      <c r="ATU18" s="85"/>
      <c r="ATV18" s="91"/>
      <c r="ATW18" s="85"/>
      <c r="ATX18" s="91"/>
      <c r="ATY18" s="85"/>
      <c r="ATZ18" s="91"/>
      <c r="AUA18" s="85"/>
      <c r="AUB18" s="91"/>
      <c r="AUC18" s="85"/>
      <c r="AUD18" s="91"/>
      <c r="AUE18" s="85"/>
      <c r="AUF18" s="91"/>
      <c r="AUG18" s="85"/>
      <c r="AUH18" s="91"/>
      <c r="AUI18" s="85"/>
      <c r="AUJ18" s="91"/>
      <c r="AUK18" s="85"/>
      <c r="AUL18" s="91"/>
      <c r="AUM18" s="85"/>
      <c r="AUN18" s="91"/>
      <c r="AUO18" s="85"/>
      <c r="AUP18" s="91"/>
      <c r="AUQ18" s="85"/>
      <c r="AUR18" s="91"/>
      <c r="AUS18" s="85"/>
      <c r="AUT18" s="91"/>
      <c r="AUU18" s="85"/>
      <c r="AUV18" s="91"/>
      <c r="AUW18" s="85"/>
      <c r="AUX18" s="91"/>
      <c r="AUY18" s="85"/>
      <c r="AUZ18" s="91"/>
      <c r="AVA18" s="85"/>
      <c r="AVB18" s="91"/>
      <c r="AVC18" s="85"/>
      <c r="AVD18" s="91"/>
      <c r="AVE18" s="85"/>
      <c r="AVF18" s="91"/>
      <c r="AVG18" s="85"/>
      <c r="AVH18" s="91"/>
      <c r="AVI18" s="85"/>
      <c r="AVJ18" s="91"/>
      <c r="AVK18" s="85"/>
      <c r="AVL18" s="91"/>
      <c r="AVM18" s="85"/>
      <c r="AVN18" s="91"/>
      <c r="AVO18" s="85"/>
      <c r="AVP18" s="91"/>
      <c r="AVQ18" s="85"/>
      <c r="AVR18" s="91"/>
      <c r="AVS18" s="85"/>
      <c r="AVT18" s="91"/>
      <c r="AVU18" s="85"/>
      <c r="AVV18" s="91"/>
      <c r="AVW18" s="85"/>
      <c r="AVX18" s="91"/>
      <c r="AVY18" s="85"/>
      <c r="AVZ18" s="91"/>
      <c r="AWA18" s="85"/>
      <c r="AWB18" s="91"/>
      <c r="AWC18" s="85"/>
      <c r="AWD18" s="91"/>
      <c r="AWE18" s="85"/>
      <c r="AWF18" s="91"/>
      <c r="AWG18" s="85"/>
      <c r="AWH18" s="91"/>
      <c r="AWI18" s="85"/>
      <c r="AWJ18" s="91"/>
      <c r="AWK18" s="85"/>
      <c r="AWL18" s="91"/>
      <c r="AWM18" s="85"/>
      <c r="AWN18" s="91"/>
      <c r="AWO18" s="85"/>
      <c r="AWP18" s="91"/>
      <c r="AWQ18" s="85"/>
      <c r="AWR18" s="91"/>
      <c r="AWS18" s="85"/>
      <c r="AWT18" s="91"/>
      <c r="AWU18" s="85"/>
      <c r="AWV18" s="91"/>
      <c r="AWW18" s="85"/>
      <c r="AWX18" s="91"/>
      <c r="AWY18" s="85"/>
      <c r="AWZ18" s="91"/>
      <c r="AXA18" s="85"/>
      <c r="AXB18" s="91"/>
      <c r="AXC18" s="85"/>
      <c r="AXD18" s="91"/>
      <c r="AXE18" s="85"/>
      <c r="AXF18" s="91"/>
      <c r="AXG18" s="85"/>
      <c r="AXH18" s="91"/>
      <c r="AXI18" s="85"/>
      <c r="AXJ18" s="91"/>
      <c r="AXK18" s="85"/>
      <c r="AXL18" s="91"/>
      <c r="AXM18" s="85"/>
      <c r="AXN18" s="91"/>
      <c r="AXO18" s="85"/>
      <c r="AXP18" s="91"/>
      <c r="AXQ18" s="85"/>
      <c r="AXR18" s="91"/>
      <c r="AXS18" s="85"/>
      <c r="AXT18" s="91"/>
      <c r="AXU18" s="85"/>
      <c r="AXV18" s="91"/>
      <c r="AXW18" s="85"/>
      <c r="AXX18" s="91"/>
      <c r="AXY18" s="85"/>
      <c r="AXZ18" s="91"/>
      <c r="AYA18" s="85"/>
      <c r="AYB18" s="91"/>
      <c r="AYC18" s="85"/>
      <c r="AYD18" s="91"/>
      <c r="AYE18" s="85"/>
      <c r="AYF18" s="91"/>
      <c r="AYG18" s="85"/>
      <c r="AYH18" s="91"/>
      <c r="AYI18" s="85"/>
      <c r="AYJ18" s="91"/>
      <c r="AYK18" s="85"/>
      <c r="AYL18" s="91"/>
      <c r="AYM18" s="85"/>
      <c r="AYN18" s="91"/>
      <c r="AYO18" s="85"/>
      <c r="AYP18" s="91"/>
      <c r="AYQ18" s="85"/>
      <c r="AYR18" s="91"/>
      <c r="AYS18" s="85"/>
      <c r="AYT18" s="91"/>
      <c r="AYU18" s="85"/>
      <c r="AYV18" s="91"/>
      <c r="AYW18" s="85"/>
      <c r="AYX18" s="91"/>
      <c r="AYY18" s="85"/>
      <c r="AYZ18" s="91"/>
      <c r="AZA18" s="85"/>
      <c r="AZB18" s="91"/>
      <c r="AZC18" s="85"/>
      <c r="AZD18" s="91"/>
      <c r="AZE18" s="85"/>
      <c r="AZF18" s="91"/>
      <c r="AZG18" s="85"/>
      <c r="AZH18" s="91"/>
      <c r="AZI18" s="85"/>
      <c r="AZJ18" s="91"/>
      <c r="AZK18" s="85"/>
      <c r="AZL18" s="91"/>
      <c r="AZM18" s="85"/>
      <c r="AZN18" s="91"/>
      <c r="AZO18" s="85"/>
      <c r="AZP18" s="91"/>
      <c r="AZQ18" s="85"/>
      <c r="AZR18" s="91"/>
      <c r="AZS18" s="85"/>
      <c r="AZT18" s="91"/>
      <c r="AZU18" s="85"/>
      <c r="AZV18" s="91"/>
      <c r="AZW18" s="85"/>
      <c r="AZX18" s="91"/>
      <c r="AZY18" s="85"/>
      <c r="AZZ18" s="91"/>
      <c r="BAA18" s="85"/>
      <c r="BAB18" s="91"/>
      <c r="BAC18" s="85"/>
      <c r="BAD18" s="91"/>
      <c r="BAE18" s="85"/>
      <c r="BAF18" s="91"/>
      <c r="BAG18" s="85"/>
      <c r="BAH18" s="91"/>
      <c r="BAI18" s="85"/>
      <c r="BAJ18" s="91"/>
      <c r="BAK18" s="85"/>
      <c r="BAL18" s="91"/>
      <c r="BAM18" s="85"/>
      <c r="BAN18" s="91"/>
      <c r="BAO18" s="85"/>
      <c r="BAP18" s="91"/>
      <c r="BAQ18" s="85"/>
      <c r="BAR18" s="91"/>
      <c r="BAS18" s="85"/>
      <c r="BAT18" s="91"/>
      <c r="BAU18" s="85"/>
      <c r="BAV18" s="91"/>
      <c r="BAW18" s="85"/>
      <c r="BAX18" s="91"/>
      <c r="BAY18" s="85"/>
      <c r="BAZ18" s="91"/>
      <c r="BBA18" s="85"/>
      <c r="BBB18" s="91"/>
      <c r="BBC18" s="85"/>
      <c r="BBD18" s="91"/>
      <c r="BBE18" s="85"/>
      <c r="BBF18" s="91"/>
      <c r="BBG18" s="85"/>
      <c r="BBH18" s="91"/>
      <c r="BBI18" s="85"/>
      <c r="BBJ18" s="91"/>
      <c r="BBK18" s="85"/>
      <c r="BBL18" s="91"/>
      <c r="BBM18" s="85"/>
      <c r="BBN18" s="91"/>
      <c r="BBO18" s="85"/>
      <c r="BBP18" s="91"/>
      <c r="BBQ18" s="85"/>
      <c r="BBR18" s="91"/>
      <c r="BBS18" s="85"/>
      <c r="BBT18" s="91"/>
      <c r="BBU18" s="85"/>
      <c r="BBV18" s="91"/>
      <c r="BBW18" s="85"/>
      <c r="BBX18" s="91"/>
      <c r="BBY18" s="85"/>
      <c r="BBZ18" s="91"/>
      <c r="BCA18" s="85"/>
      <c r="BCB18" s="91"/>
      <c r="BCC18" s="85"/>
      <c r="BCD18" s="91"/>
      <c r="BCE18" s="85"/>
      <c r="BCF18" s="91"/>
      <c r="BCG18" s="85"/>
      <c r="BCH18" s="91"/>
      <c r="BCI18" s="85"/>
      <c r="BCJ18" s="91"/>
      <c r="BCK18" s="85"/>
      <c r="BCL18" s="91"/>
      <c r="BCM18" s="85"/>
      <c r="BCN18" s="91"/>
      <c r="BCO18" s="85"/>
      <c r="BCP18" s="91"/>
      <c r="BCQ18" s="85"/>
      <c r="BCR18" s="91"/>
      <c r="BCS18" s="85"/>
      <c r="BCT18" s="91"/>
      <c r="BCU18" s="85"/>
      <c r="BCV18" s="91"/>
      <c r="BCW18" s="85"/>
      <c r="BCX18" s="91"/>
      <c r="BCY18" s="85"/>
      <c r="BCZ18" s="91"/>
      <c r="BDA18" s="85"/>
      <c r="BDB18" s="91"/>
      <c r="BDC18" s="85"/>
      <c r="BDD18" s="91"/>
      <c r="BDE18" s="85"/>
      <c r="BDF18" s="91"/>
      <c r="BDG18" s="85"/>
      <c r="BDH18" s="91"/>
      <c r="BDI18" s="85"/>
      <c r="BDJ18" s="91"/>
      <c r="BDK18" s="85"/>
      <c r="BDL18" s="91"/>
      <c r="BDM18" s="85"/>
      <c r="BDN18" s="91"/>
      <c r="BDO18" s="85"/>
      <c r="BDP18" s="91"/>
      <c r="BDQ18" s="85"/>
      <c r="BDR18" s="91"/>
      <c r="BDS18" s="85"/>
      <c r="BDT18" s="91"/>
      <c r="BDU18" s="85"/>
      <c r="BDV18" s="91"/>
      <c r="BDW18" s="85"/>
      <c r="BDX18" s="91"/>
      <c r="BDY18" s="85"/>
      <c r="BDZ18" s="91"/>
      <c r="BEA18" s="85"/>
      <c r="BEB18" s="91"/>
      <c r="BEC18" s="85"/>
      <c r="BED18" s="91"/>
      <c r="BEE18" s="85"/>
      <c r="BEF18" s="91"/>
      <c r="BEG18" s="85"/>
      <c r="BEH18" s="91"/>
      <c r="BEI18" s="85"/>
      <c r="BEJ18" s="91"/>
      <c r="BEK18" s="85"/>
      <c r="BEL18" s="91"/>
      <c r="BEM18" s="85"/>
      <c r="BEN18" s="91"/>
      <c r="BEO18" s="85"/>
      <c r="BEP18" s="91"/>
      <c r="BEQ18" s="85"/>
      <c r="BER18" s="91"/>
      <c r="BES18" s="85"/>
      <c r="BET18" s="91"/>
      <c r="BEU18" s="85"/>
      <c r="BEV18" s="91"/>
      <c r="BEW18" s="85"/>
      <c r="BEX18" s="91"/>
      <c r="BEY18" s="85"/>
      <c r="BEZ18" s="91"/>
      <c r="BFA18" s="85"/>
      <c r="BFB18" s="91"/>
      <c r="BFC18" s="85"/>
      <c r="BFD18" s="91"/>
      <c r="BFE18" s="85"/>
      <c r="BFF18" s="91"/>
      <c r="BFG18" s="85"/>
      <c r="BFH18" s="91"/>
      <c r="BFI18" s="85"/>
      <c r="BFJ18" s="91"/>
      <c r="BFK18" s="85"/>
      <c r="BFL18" s="91"/>
      <c r="BFM18" s="85"/>
      <c r="BFN18" s="91"/>
      <c r="BFO18" s="85"/>
      <c r="BFP18" s="91"/>
      <c r="BFQ18" s="85"/>
      <c r="BFR18" s="91"/>
      <c r="BFS18" s="85"/>
      <c r="BFT18" s="91"/>
      <c r="BFU18" s="85"/>
      <c r="BFV18" s="91"/>
      <c r="BFW18" s="85"/>
      <c r="BFX18" s="91"/>
      <c r="BFY18" s="85"/>
      <c r="BFZ18" s="91"/>
      <c r="BGA18" s="85"/>
      <c r="BGB18" s="91"/>
      <c r="BGC18" s="85"/>
      <c r="BGD18" s="91"/>
      <c r="BGE18" s="85"/>
      <c r="BGF18" s="91"/>
      <c r="BGG18" s="85"/>
      <c r="BGH18" s="91"/>
      <c r="BGI18" s="85"/>
      <c r="BGJ18" s="91"/>
      <c r="BGK18" s="85"/>
      <c r="BGL18" s="91"/>
      <c r="BGM18" s="85"/>
      <c r="BGN18" s="91"/>
      <c r="BGO18" s="85"/>
      <c r="BGP18" s="91"/>
      <c r="BGQ18" s="85"/>
      <c r="BGR18" s="91"/>
      <c r="BGS18" s="85"/>
      <c r="BGT18" s="91"/>
      <c r="BGU18" s="85"/>
      <c r="BGV18" s="91"/>
      <c r="BGW18" s="85"/>
      <c r="BGX18" s="91"/>
      <c r="BGY18" s="85"/>
      <c r="BGZ18" s="91"/>
      <c r="BHA18" s="85"/>
      <c r="BHB18" s="91"/>
      <c r="BHC18" s="85"/>
      <c r="BHD18" s="91"/>
      <c r="BHE18" s="85"/>
      <c r="BHF18" s="91"/>
      <c r="BHG18" s="85"/>
      <c r="BHH18" s="91"/>
      <c r="BHI18" s="85"/>
      <c r="BHJ18" s="91"/>
      <c r="BHK18" s="85"/>
      <c r="BHL18" s="91"/>
      <c r="BHM18" s="85"/>
      <c r="BHN18" s="91"/>
      <c r="BHO18" s="85"/>
      <c r="BHP18" s="91"/>
      <c r="BHQ18" s="85"/>
      <c r="BHR18" s="91"/>
      <c r="BHS18" s="85"/>
      <c r="BHT18" s="91"/>
      <c r="BHU18" s="85"/>
      <c r="BHV18" s="91"/>
      <c r="BHW18" s="85"/>
      <c r="BHX18" s="91"/>
      <c r="BHY18" s="85"/>
      <c r="BHZ18" s="91"/>
      <c r="BIA18" s="85"/>
      <c r="BIB18" s="91"/>
      <c r="BIC18" s="85"/>
      <c r="BID18" s="91"/>
      <c r="BIE18" s="85"/>
      <c r="BIF18" s="91"/>
      <c r="BIG18" s="85"/>
      <c r="BIH18" s="91"/>
      <c r="BII18" s="85"/>
      <c r="BIJ18" s="91"/>
      <c r="BIK18" s="85"/>
      <c r="BIL18" s="91"/>
      <c r="BIM18" s="85"/>
      <c r="BIN18" s="91"/>
      <c r="BIO18" s="85"/>
      <c r="BIP18" s="91"/>
      <c r="BIQ18" s="85"/>
      <c r="BIR18" s="91"/>
      <c r="BIS18" s="85"/>
      <c r="BIT18" s="91"/>
      <c r="BIU18" s="85"/>
      <c r="BIV18" s="91"/>
      <c r="BIW18" s="85"/>
      <c r="BIX18" s="91"/>
      <c r="BIY18" s="85"/>
      <c r="BIZ18" s="91"/>
      <c r="BJA18" s="85"/>
      <c r="BJB18" s="91"/>
      <c r="BJC18" s="85"/>
      <c r="BJD18" s="91"/>
      <c r="BJE18" s="85"/>
      <c r="BJF18" s="91"/>
      <c r="BJG18" s="85"/>
      <c r="BJH18" s="91"/>
      <c r="BJI18" s="85"/>
      <c r="BJJ18" s="91"/>
      <c r="BJK18" s="85"/>
      <c r="BJL18" s="91"/>
      <c r="BJM18" s="85"/>
      <c r="BJN18" s="91"/>
      <c r="BJO18" s="85"/>
      <c r="BJP18" s="91"/>
      <c r="BJQ18" s="85"/>
      <c r="BJR18" s="91"/>
      <c r="BJS18" s="85"/>
      <c r="BJT18" s="91"/>
      <c r="BJU18" s="85"/>
      <c r="BJV18" s="91"/>
      <c r="BJW18" s="85"/>
      <c r="BJX18" s="91"/>
      <c r="BJY18" s="85"/>
      <c r="BJZ18" s="91"/>
      <c r="BKA18" s="85"/>
      <c r="BKB18" s="91"/>
      <c r="BKC18" s="85"/>
      <c r="BKD18" s="91"/>
      <c r="BKE18" s="85"/>
      <c r="BKF18" s="91"/>
      <c r="BKG18" s="85"/>
      <c r="BKH18" s="91"/>
      <c r="BKI18" s="85"/>
      <c r="BKJ18" s="91"/>
      <c r="BKK18" s="85"/>
      <c r="BKL18" s="91"/>
      <c r="BKM18" s="85"/>
      <c r="BKN18" s="91"/>
      <c r="BKO18" s="85"/>
      <c r="BKP18" s="91"/>
      <c r="BKQ18" s="85"/>
      <c r="BKR18" s="91"/>
      <c r="BKS18" s="85"/>
      <c r="BKT18" s="91"/>
      <c r="BKU18" s="85"/>
      <c r="BKV18" s="91"/>
      <c r="BKW18" s="85"/>
      <c r="BKX18" s="91"/>
      <c r="BKY18" s="85"/>
      <c r="BKZ18" s="91"/>
      <c r="BLA18" s="85"/>
      <c r="BLB18" s="91"/>
      <c r="BLC18" s="85"/>
      <c r="BLD18" s="91"/>
      <c r="BLE18" s="85"/>
      <c r="BLF18" s="91"/>
      <c r="BLG18" s="85"/>
      <c r="BLH18" s="91"/>
      <c r="BLI18" s="85"/>
      <c r="BLJ18" s="91"/>
      <c r="BLK18" s="85"/>
      <c r="BLL18" s="91"/>
      <c r="BLM18" s="85"/>
      <c r="BLN18" s="91"/>
      <c r="BLO18" s="85"/>
      <c r="BLP18" s="91"/>
      <c r="BLQ18" s="85"/>
      <c r="BLR18" s="91"/>
      <c r="BLS18" s="85"/>
      <c r="BLT18" s="91"/>
      <c r="BLU18" s="85"/>
      <c r="BLV18" s="91"/>
      <c r="BLW18" s="85"/>
      <c r="BLX18" s="91"/>
      <c r="BLY18" s="85"/>
      <c r="BLZ18" s="91"/>
      <c r="BMA18" s="85"/>
      <c r="BMB18" s="91"/>
      <c r="BMC18" s="85"/>
      <c r="BMD18" s="91"/>
      <c r="BME18" s="85"/>
      <c r="BMF18" s="91"/>
      <c r="BMG18" s="85"/>
      <c r="BMH18" s="91"/>
      <c r="BMI18" s="85"/>
      <c r="BMJ18" s="91"/>
      <c r="BMK18" s="85"/>
      <c r="BML18" s="91"/>
      <c r="BMM18" s="85"/>
      <c r="BMN18" s="91"/>
      <c r="BMO18" s="85"/>
      <c r="BMP18" s="91"/>
      <c r="BMQ18" s="85"/>
      <c r="BMR18" s="91"/>
      <c r="BMS18" s="85"/>
      <c r="BMT18" s="91"/>
      <c r="BMU18" s="85"/>
      <c r="BMV18" s="91"/>
      <c r="BMW18" s="85"/>
      <c r="BMX18" s="91"/>
      <c r="BMY18" s="85"/>
      <c r="BMZ18" s="91"/>
      <c r="BNA18" s="85"/>
      <c r="BNB18" s="91"/>
      <c r="BNC18" s="85"/>
      <c r="BND18" s="91"/>
      <c r="BNE18" s="85"/>
      <c r="BNF18" s="91"/>
      <c r="BNG18" s="85"/>
      <c r="BNH18" s="91"/>
      <c r="BNI18" s="85"/>
      <c r="BNJ18" s="91"/>
      <c r="BNK18" s="85"/>
      <c r="BNL18" s="91"/>
      <c r="BNM18" s="85"/>
      <c r="BNN18" s="91"/>
      <c r="BNO18" s="85"/>
      <c r="BNP18" s="91"/>
      <c r="BNQ18" s="85"/>
      <c r="BNR18" s="91"/>
      <c r="BNS18" s="85"/>
      <c r="BNT18" s="91"/>
      <c r="BNU18" s="85"/>
      <c r="BNV18" s="91"/>
      <c r="BNW18" s="85"/>
      <c r="BNX18" s="91"/>
      <c r="BNY18" s="85"/>
      <c r="BNZ18" s="91"/>
      <c r="BOA18" s="85"/>
      <c r="BOB18" s="91"/>
      <c r="BOC18" s="85"/>
      <c r="BOD18" s="91"/>
      <c r="BOE18" s="85"/>
      <c r="BOF18" s="91"/>
      <c r="BOG18" s="85"/>
      <c r="BOH18" s="91"/>
      <c r="BOI18" s="85"/>
      <c r="BOJ18" s="91"/>
      <c r="BOK18" s="85"/>
      <c r="BOL18" s="91"/>
      <c r="BOM18" s="85"/>
      <c r="BON18" s="91"/>
      <c r="BOO18" s="85"/>
      <c r="BOP18" s="91"/>
      <c r="BOQ18" s="85"/>
      <c r="BOR18" s="91"/>
      <c r="BOS18" s="85"/>
      <c r="BOT18" s="91"/>
      <c r="BOU18" s="85"/>
      <c r="BOV18" s="91"/>
      <c r="BOW18" s="85"/>
      <c r="BOX18" s="91"/>
      <c r="BOY18" s="85"/>
      <c r="BOZ18" s="91"/>
      <c r="BPA18" s="85"/>
      <c r="BPB18" s="91"/>
      <c r="BPC18" s="85"/>
      <c r="BPD18" s="91"/>
      <c r="BPE18" s="85"/>
      <c r="BPF18" s="91"/>
      <c r="BPG18" s="85"/>
      <c r="BPH18" s="91"/>
      <c r="BPI18" s="85"/>
      <c r="BPJ18" s="91"/>
      <c r="BPK18" s="85"/>
      <c r="BPL18" s="91"/>
      <c r="BPM18" s="85"/>
      <c r="BPN18" s="91"/>
      <c r="BPO18" s="85"/>
      <c r="BPP18" s="91"/>
      <c r="BPQ18" s="85"/>
      <c r="BPR18" s="91"/>
      <c r="BPS18" s="85"/>
      <c r="BPT18" s="91"/>
      <c r="BPU18" s="85"/>
      <c r="BPV18" s="91"/>
      <c r="BPW18" s="85"/>
      <c r="BPX18" s="91"/>
      <c r="BPY18" s="85"/>
      <c r="BPZ18" s="91"/>
      <c r="BQA18" s="85"/>
      <c r="BQB18" s="91"/>
      <c r="BQC18" s="85"/>
      <c r="BQD18" s="91"/>
      <c r="BQE18" s="85"/>
      <c r="BQF18" s="91"/>
      <c r="BQG18" s="85"/>
      <c r="BQH18" s="91"/>
      <c r="BQI18" s="85"/>
      <c r="BQJ18" s="91"/>
      <c r="BQK18" s="85"/>
      <c r="BQL18" s="91"/>
      <c r="BQM18" s="85"/>
      <c r="BQN18" s="91"/>
      <c r="BQO18" s="85"/>
      <c r="BQP18" s="91"/>
      <c r="BQQ18" s="85"/>
      <c r="BQR18" s="91"/>
      <c r="BQS18" s="85"/>
      <c r="BQT18" s="91"/>
      <c r="BQU18" s="85"/>
      <c r="BQV18" s="91"/>
      <c r="BQW18" s="85"/>
      <c r="BQX18" s="91"/>
      <c r="BQY18" s="85"/>
      <c r="BQZ18" s="91"/>
      <c r="BRA18" s="85"/>
      <c r="BRB18" s="91"/>
      <c r="BRC18" s="85"/>
      <c r="BRD18" s="91"/>
      <c r="BRE18" s="85"/>
      <c r="BRF18" s="91"/>
      <c r="BRG18" s="85"/>
      <c r="BRH18" s="91"/>
      <c r="BRI18" s="85"/>
      <c r="BRJ18" s="91"/>
      <c r="BRK18" s="85"/>
      <c r="BRL18" s="91"/>
      <c r="BRM18" s="85"/>
      <c r="BRN18" s="91"/>
      <c r="BRO18" s="85"/>
      <c r="BRP18" s="91"/>
      <c r="BRQ18" s="85"/>
      <c r="BRR18" s="91"/>
      <c r="BRS18" s="85"/>
      <c r="BRT18" s="91"/>
      <c r="BRU18" s="85"/>
      <c r="BRV18" s="91"/>
      <c r="BRW18" s="85"/>
      <c r="BRX18" s="91"/>
      <c r="BRY18" s="85"/>
      <c r="BRZ18" s="91"/>
      <c r="BSA18" s="85"/>
      <c r="BSB18" s="91"/>
      <c r="BSC18" s="85"/>
      <c r="BSD18" s="91"/>
      <c r="BSE18" s="85"/>
      <c r="BSF18" s="91"/>
      <c r="BSG18" s="85"/>
      <c r="BSH18" s="91"/>
      <c r="BSI18" s="85"/>
      <c r="BSJ18" s="91"/>
      <c r="BSK18" s="85"/>
      <c r="BSL18" s="91"/>
      <c r="BSM18" s="85"/>
      <c r="BSN18" s="91"/>
      <c r="BSO18" s="85"/>
      <c r="BSP18" s="91"/>
      <c r="BSQ18" s="85"/>
      <c r="BSR18" s="91"/>
      <c r="BSS18" s="85"/>
      <c r="BST18" s="91"/>
      <c r="BSU18" s="85"/>
      <c r="BSV18" s="91"/>
      <c r="BSW18" s="85"/>
      <c r="BSX18" s="91"/>
      <c r="BSY18" s="85"/>
      <c r="BSZ18" s="91"/>
      <c r="BTA18" s="85"/>
      <c r="BTB18" s="91"/>
      <c r="BTC18" s="85"/>
      <c r="BTD18" s="91"/>
      <c r="BTE18" s="85"/>
      <c r="BTF18" s="91"/>
      <c r="BTG18" s="85"/>
      <c r="BTH18" s="91"/>
      <c r="BTI18" s="85"/>
      <c r="BTJ18" s="91"/>
      <c r="BTK18" s="85"/>
      <c r="BTL18" s="91"/>
      <c r="BTM18" s="85"/>
      <c r="BTN18" s="91"/>
      <c r="BTO18" s="85"/>
      <c r="BTP18" s="91"/>
      <c r="BTQ18" s="85"/>
      <c r="BTR18" s="91"/>
      <c r="BTS18" s="85"/>
      <c r="BTT18" s="91"/>
      <c r="BTU18" s="85"/>
      <c r="BTV18" s="91"/>
      <c r="BTW18" s="85"/>
      <c r="BTX18" s="91"/>
      <c r="BTY18" s="85"/>
      <c r="BTZ18" s="91"/>
      <c r="BUA18" s="85"/>
      <c r="BUB18" s="91"/>
      <c r="BUC18" s="85"/>
      <c r="BUD18" s="91"/>
      <c r="BUE18" s="85"/>
      <c r="BUF18" s="91"/>
      <c r="BUG18" s="85"/>
      <c r="BUH18" s="91"/>
      <c r="BUI18" s="85"/>
      <c r="BUJ18" s="91"/>
      <c r="BUK18" s="85"/>
      <c r="BUL18" s="91"/>
      <c r="BUM18" s="85"/>
      <c r="BUN18" s="91"/>
      <c r="BUO18" s="85"/>
      <c r="BUP18" s="91"/>
      <c r="BUQ18" s="85"/>
      <c r="BUR18" s="91"/>
      <c r="BUS18" s="85"/>
      <c r="BUT18" s="91"/>
      <c r="BUU18" s="85"/>
      <c r="BUV18" s="91"/>
      <c r="BUW18" s="85"/>
      <c r="BUX18" s="91"/>
      <c r="BUY18" s="85"/>
      <c r="BUZ18" s="91"/>
      <c r="BVA18" s="85"/>
      <c r="BVB18" s="91"/>
      <c r="BVC18" s="85"/>
      <c r="BVD18" s="91"/>
      <c r="BVE18" s="85"/>
      <c r="BVF18" s="91"/>
      <c r="BVG18" s="85"/>
      <c r="BVH18" s="91"/>
      <c r="BVI18" s="85"/>
      <c r="BVJ18" s="91"/>
      <c r="BVK18" s="85"/>
      <c r="BVL18" s="91"/>
      <c r="BVM18" s="85"/>
      <c r="BVN18" s="91"/>
      <c r="BVO18" s="85"/>
      <c r="BVP18" s="91"/>
      <c r="BVQ18" s="85"/>
      <c r="BVR18" s="91"/>
      <c r="BVS18" s="85"/>
      <c r="BVT18" s="91"/>
      <c r="BVU18" s="85"/>
      <c r="BVV18" s="91"/>
      <c r="BVW18" s="85"/>
      <c r="BVX18" s="91"/>
      <c r="BVY18" s="85"/>
      <c r="BVZ18" s="91"/>
      <c r="BWA18" s="85"/>
      <c r="BWB18" s="91"/>
      <c r="BWC18" s="85"/>
      <c r="BWD18" s="91"/>
      <c r="BWE18" s="85"/>
      <c r="BWF18" s="91"/>
      <c r="BWG18" s="85"/>
      <c r="BWH18" s="91"/>
      <c r="BWI18" s="85"/>
      <c r="BWJ18" s="91"/>
      <c r="BWK18" s="85"/>
      <c r="BWL18" s="91"/>
      <c r="BWM18" s="85"/>
      <c r="BWN18" s="91"/>
      <c r="BWO18" s="85"/>
      <c r="BWP18" s="91"/>
      <c r="BWQ18" s="85"/>
      <c r="BWR18" s="91"/>
      <c r="BWS18" s="85"/>
      <c r="BWT18" s="91"/>
      <c r="BWU18" s="85"/>
      <c r="BWV18" s="91"/>
      <c r="BWW18" s="85"/>
      <c r="BWX18" s="91"/>
      <c r="BWY18" s="85"/>
      <c r="BWZ18" s="91"/>
      <c r="BXA18" s="85"/>
      <c r="BXB18" s="91"/>
      <c r="BXC18" s="85"/>
      <c r="BXD18" s="91"/>
      <c r="BXE18" s="85"/>
      <c r="BXF18" s="91"/>
      <c r="BXG18" s="85"/>
      <c r="BXH18" s="91"/>
      <c r="BXI18" s="85"/>
      <c r="BXJ18" s="91"/>
      <c r="BXK18" s="85"/>
      <c r="BXL18" s="91"/>
      <c r="BXM18" s="85"/>
      <c r="BXN18" s="91"/>
      <c r="BXO18" s="85"/>
      <c r="BXP18" s="91"/>
      <c r="BXQ18" s="85"/>
      <c r="BXR18" s="91"/>
      <c r="BXS18" s="85"/>
      <c r="BXT18" s="91"/>
      <c r="BXU18" s="85"/>
      <c r="BXV18" s="91"/>
      <c r="BXW18" s="85"/>
      <c r="BXX18" s="91"/>
      <c r="BXY18" s="85"/>
      <c r="BXZ18" s="91"/>
      <c r="BYA18" s="85"/>
      <c r="BYB18" s="91"/>
      <c r="BYC18" s="85"/>
      <c r="BYD18" s="91"/>
      <c r="BYE18" s="85"/>
      <c r="BYF18" s="91"/>
      <c r="BYG18" s="85"/>
      <c r="BYH18" s="91"/>
      <c r="BYI18" s="85"/>
      <c r="BYJ18" s="91"/>
      <c r="BYK18" s="85"/>
      <c r="BYL18" s="91"/>
      <c r="BYM18" s="85"/>
      <c r="BYN18" s="91"/>
      <c r="BYO18" s="85"/>
      <c r="BYP18" s="91"/>
      <c r="BYQ18" s="85"/>
      <c r="BYR18" s="91"/>
      <c r="BYS18" s="85"/>
      <c r="BYT18" s="91"/>
      <c r="BYU18" s="85"/>
      <c r="BYV18" s="91"/>
      <c r="BYW18" s="85"/>
      <c r="BYX18" s="91"/>
      <c r="BYY18" s="85"/>
      <c r="BYZ18" s="91"/>
      <c r="BZA18" s="85"/>
      <c r="BZB18" s="91"/>
      <c r="BZC18" s="85"/>
      <c r="BZD18" s="91"/>
      <c r="BZE18" s="85"/>
      <c r="BZF18" s="91"/>
      <c r="BZG18" s="85"/>
      <c r="BZH18" s="91"/>
      <c r="BZI18" s="85"/>
      <c r="BZJ18" s="91"/>
      <c r="BZK18" s="85"/>
      <c r="BZL18" s="91"/>
      <c r="BZM18" s="85"/>
      <c r="BZN18" s="91"/>
      <c r="BZO18" s="85"/>
      <c r="BZP18" s="91"/>
      <c r="BZQ18" s="85"/>
      <c r="BZR18" s="91"/>
      <c r="BZS18" s="85"/>
      <c r="BZT18" s="91"/>
      <c r="BZU18" s="85"/>
      <c r="BZV18" s="91"/>
      <c r="BZW18" s="85"/>
      <c r="BZX18" s="91"/>
      <c r="BZY18" s="85"/>
      <c r="BZZ18" s="91"/>
      <c r="CAA18" s="85"/>
      <c r="CAB18" s="91"/>
      <c r="CAC18" s="85"/>
      <c r="CAD18" s="91"/>
      <c r="CAE18" s="85"/>
      <c r="CAF18" s="91"/>
      <c r="CAG18" s="85"/>
      <c r="CAH18" s="91"/>
      <c r="CAI18" s="85"/>
      <c r="CAJ18" s="91"/>
      <c r="CAK18" s="85"/>
      <c r="CAL18" s="91"/>
      <c r="CAM18" s="85"/>
      <c r="CAN18" s="91"/>
      <c r="CAO18" s="85"/>
      <c r="CAP18" s="91"/>
      <c r="CAQ18" s="85"/>
      <c r="CAR18" s="91"/>
      <c r="CAS18" s="85"/>
      <c r="CAT18" s="91"/>
      <c r="CAU18" s="85"/>
      <c r="CAV18" s="91"/>
      <c r="CAW18" s="85"/>
      <c r="CAX18" s="91"/>
      <c r="CAY18" s="85"/>
      <c r="CAZ18" s="91"/>
      <c r="CBA18" s="85"/>
      <c r="CBB18" s="91"/>
      <c r="CBC18" s="85"/>
      <c r="CBD18" s="91"/>
      <c r="CBE18" s="85"/>
      <c r="CBF18" s="91"/>
      <c r="CBG18" s="85"/>
      <c r="CBH18" s="91"/>
      <c r="CBI18" s="85"/>
      <c r="CBJ18" s="91"/>
      <c r="CBK18" s="85"/>
      <c r="CBL18" s="91"/>
      <c r="CBM18" s="85"/>
      <c r="CBN18" s="91"/>
      <c r="CBO18" s="85"/>
      <c r="CBP18" s="91"/>
      <c r="CBQ18" s="85"/>
      <c r="CBR18" s="91"/>
      <c r="CBS18" s="85"/>
      <c r="CBT18" s="91"/>
      <c r="CBU18" s="85"/>
      <c r="CBV18" s="91"/>
      <c r="CBW18" s="85"/>
      <c r="CBX18" s="91"/>
      <c r="CBY18" s="85"/>
      <c r="CBZ18" s="91"/>
      <c r="CCA18" s="85"/>
      <c r="CCB18" s="91"/>
      <c r="CCC18" s="85"/>
      <c r="CCD18" s="91"/>
      <c r="CCE18" s="85"/>
      <c r="CCF18" s="91"/>
      <c r="CCG18" s="85"/>
      <c r="CCH18" s="91"/>
      <c r="CCI18" s="85"/>
      <c r="CCJ18" s="91"/>
      <c r="CCK18" s="85"/>
      <c r="CCL18" s="91"/>
      <c r="CCM18" s="85"/>
      <c r="CCN18" s="91"/>
      <c r="CCO18" s="85"/>
      <c r="CCP18" s="91"/>
      <c r="CCQ18" s="85"/>
      <c r="CCR18" s="91"/>
      <c r="CCS18" s="85"/>
      <c r="CCT18" s="91"/>
      <c r="CCU18" s="85"/>
      <c r="CCV18" s="91"/>
      <c r="CCW18" s="85"/>
      <c r="CCX18" s="91"/>
      <c r="CCY18" s="85"/>
      <c r="CCZ18" s="91"/>
      <c r="CDA18" s="85"/>
      <c r="CDB18" s="91"/>
      <c r="CDC18" s="85"/>
      <c r="CDD18" s="91"/>
      <c r="CDE18" s="85"/>
      <c r="CDF18" s="91"/>
      <c r="CDG18" s="85"/>
      <c r="CDH18" s="91"/>
      <c r="CDI18" s="85"/>
      <c r="CDJ18" s="91"/>
      <c r="CDK18" s="85"/>
      <c r="CDL18" s="91"/>
      <c r="CDM18" s="85"/>
      <c r="CDN18" s="91"/>
      <c r="CDO18" s="85"/>
      <c r="CDP18" s="91"/>
      <c r="CDQ18" s="85"/>
      <c r="CDR18" s="91"/>
      <c r="CDS18" s="85"/>
      <c r="CDT18" s="91"/>
      <c r="CDU18" s="85"/>
      <c r="CDV18" s="91"/>
      <c r="CDW18" s="85"/>
      <c r="CDX18" s="91"/>
      <c r="CDY18" s="85"/>
      <c r="CDZ18" s="91"/>
      <c r="CEA18" s="85"/>
      <c r="CEB18" s="91"/>
      <c r="CEC18" s="85"/>
      <c r="CED18" s="91"/>
      <c r="CEE18" s="85"/>
      <c r="CEF18" s="91"/>
      <c r="CEG18" s="85"/>
      <c r="CEH18" s="91"/>
      <c r="CEI18" s="85"/>
      <c r="CEJ18" s="91"/>
      <c r="CEK18" s="85"/>
      <c r="CEL18" s="91"/>
      <c r="CEM18" s="85"/>
      <c r="CEN18" s="91"/>
      <c r="CEO18" s="85"/>
      <c r="CEP18" s="91"/>
      <c r="CEQ18" s="85"/>
      <c r="CER18" s="91"/>
      <c r="CES18" s="85"/>
      <c r="CET18" s="91"/>
      <c r="CEU18" s="85"/>
      <c r="CEV18" s="91"/>
      <c r="CEW18" s="85"/>
      <c r="CEX18" s="91"/>
      <c r="CEY18" s="85"/>
      <c r="CEZ18" s="91"/>
      <c r="CFA18" s="85"/>
      <c r="CFB18" s="91"/>
      <c r="CFC18" s="85"/>
      <c r="CFD18" s="91"/>
      <c r="CFE18" s="85"/>
      <c r="CFF18" s="91"/>
      <c r="CFG18" s="85"/>
      <c r="CFH18" s="91"/>
      <c r="CFI18" s="85"/>
      <c r="CFJ18" s="91"/>
      <c r="CFK18" s="85"/>
      <c r="CFL18" s="91"/>
      <c r="CFM18" s="85"/>
      <c r="CFN18" s="91"/>
      <c r="CFO18" s="85"/>
      <c r="CFP18" s="91"/>
      <c r="CFQ18" s="85"/>
      <c r="CFR18" s="91"/>
      <c r="CFS18" s="85"/>
      <c r="CFT18" s="91"/>
      <c r="CFU18" s="85"/>
      <c r="CFV18" s="91"/>
      <c r="CFW18" s="85"/>
      <c r="CFX18" s="91"/>
      <c r="CFY18" s="85"/>
      <c r="CFZ18" s="91"/>
      <c r="CGA18" s="85"/>
      <c r="CGB18" s="91"/>
      <c r="CGC18" s="85"/>
      <c r="CGD18" s="91"/>
      <c r="CGE18" s="85"/>
      <c r="CGF18" s="91"/>
      <c r="CGG18" s="85"/>
      <c r="CGH18" s="91"/>
      <c r="CGI18" s="85"/>
      <c r="CGJ18" s="91"/>
      <c r="CGK18" s="85"/>
      <c r="CGL18" s="91"/>
      <c r="CGM18" s="85"/>
      <c r="CGN18" s="91"/>
      <c r="CGO18" s="85"/>
      <c r="CGP18" s="91"/>
      <c r="CGQ18" s="85"/>
      <c r="CGR18" s="91"/>
      <c r="CGS18" s="85"/>
      <c r="CGT18" s="91"/>
      <c r="CGU18" s="85"/>
      <c r="CGV18" s="91"/>
      <c r="CGW18" s="85"/>
      <c r="CGX18" s="91"/>
      <c r="CGY18" s="85"/>
      <c r="CGZ18" s="91"/>
      <c r="CHA18" s="85"/>
      <c r="CHB18" s="91"/>
      <c r="CHC18" s="85"/>
      <c r="CHD18" s="91"/>
      <c r="CHE18" s="85"/>
      <c r="CHF18" s="91"/>
      <c r="CHG18" s="85"/>
      <c r="CHH18" s="91"/>
      <c r="CHI18" s="85"/>
      <c r="CHJ18" s="91"/>
      <c r="CHK18" s="85"/>
      <c r="CHL18" s="91"/>
      <c r="CHM18" s="85"/>
      <c r="CHN18" s="91"/>
      <c r="CHO18" s="85"/>
      <c r="CHP18" s="91"/>
      <c r="CHQ18" s="85"/>
      <c r="CHR18" s="91"/>
      <c r="CHS18" s="85"/>
      <c r="CHT18" s="91"/>
      <c r="CHU18" s="85"/>
      <c r="CHV18" s="91"/>
      <c r="CHW18" s="85"/>
      <c r="CHX18" s="91"/>
      <c r="CHY18" s="85"/>
      <c r="CHZ18" s="91"/>
      <c r="CIA18" s="85"/>
      <c r="CIB18" s="91"/>
      <c r="CIC18" s="85"/>
      <c r="CID18" s="91"/>
      <c r="CIE18" s="85"/>
      <c r="CIF18" s="91"/>
      <c r="CIG18" s="85"/>
      <c r="CIH18" s="91"/>
      <c r="CII18" s="85"/>
      <c r="CIJ18" s="91"/>
      <c r="CIK18" s="85"/>
      <c r="CIL18" s="91"/>
      <c r="CIM18" s="85"/>
      <c r="CIN18" s="91"/>
      <c r="CIO18" s="85"/>
      <c r="CIP18" s="91"/>
      <c r="CIQ18" s="85"/>
      <c r="CIR18" s="91"/>
      <c r="CIS18" s="85"/>
      <c r="CIT18" s="91"/>
      <c r="CIU18" s="85"/>
      <c r="CIV18" s="91"/>
      <c r="CIW18" s="85"/>
      <c r="CIX18" s="91"/>
      <c r="CIY18" s="85"/>
      <c r="CIZ18" s="91"/>
      <c r="CJA18" s="85"/>
      <c r="CJB18" s="91"/>
      <c r="CJC18" s="85"/>
      <c r="CJD18" s="91"/>
      <c r="CJE18" s="85"/>
      <c r="CJF18" s="91"/>
      <c r="CJG18" s="85"/>
      <c r="CJH18" s="91"/>
      <c r="CJI18" s="85"/>
      <c r="CJJ18" s="91"/>
      <c r="CJK18" s="85"/>
      <c r="CJL18" s="91"/>
      <c r="CJM18" s="85"/>
      <c r="CJN18" s="91"/>
      <c r="CJO18" s="85"/>
      <c r="CJP18" s="91"/>
      <c r="CJQ18" s="85"/>
      <c r="CJR18" s="91"/>
      <c r="CJS18" s="85"/>
      <c r="CJT18" s="91"/>
      <c r="CJU18" s="85"/>
      <c r="CJV18" s="91"/>
      <c r="CJW18" s="85"/>
      <c r="CJX18" s="91"/>
      <c r="CJY18" s="85"/>
      <c r="CJZ18" s="91"/>
      <c r="CKA18" s="85"/>
      <c r="CKB18" s="91"/>
      <c r="CKC18" s="85"/>
      <c r="CKD18" s="91"/>
      <c r="CKE18" s="85"/>
      <c r="CKF18" s="91"/>
      <c r="CKG18" s="85"/>
      <c r="CKH18" s="91"/>
      <c r="CKI18" s="85"/>
      <c r="CKJ18" s="91"/>
      <c r="CKK18" s="85"/>
      <c r="CKL18" s="91"/>
      <c r="CKM18" s="85"/>
      <c r="CKN18" s="91"/>
      <c r="CKO18" s="85"/>
      <c r="CKP18" s="91"/>
      <c r="CKQ18" s="85"/>
      <c r="CKR18" s="91"/>
      <c r="CKS18" s="85"/>
      <c r="CKT18" s="91"/>
      <c r="CKU18" s="85"/>
      <c r="CKV18" s="91"/>
      <c r="CKW18" s="85"/>
      <c r="CKX18" s="91"/>
      <c r="CKY18" s="85"/>
      <c r="CKZ18" s="91"/>
      <c r="CLA18" s="85"/>
      <c r="CLB18" s="91"/>
      <c r="CLC18" s="85"/>
      <c r="CLD18" s="91"/>
      <c r="CLE18" s="85"/>
      <c r="CLF18" s="91"/>
      <c r="CLG18" s="85"/>
      <c r="CLH18" s="91"/>
      <c r="CLI18" s="85"/>
      <c r="CLJ18" s="91"/>
      <c r="CLK18" s="85"/>
      <c r="CLL18" s="91"/>
      <c r="CLM18" s="85"/>
      <c r="CLN18" s="91"/>
      <c r="CLO18" s="85"/>
      <c r="CLP18" s="91"/>
      <c r="CLQ18" s="85"/>
      <c r="CLR18" s="91"/>
      <c r="CLS18" s="85"/>
      <c r="CLT18" s="91"/>
      <c r="CLU18" s="85"/>
      <c r="CLV18" s="91"/>
      <c r="CLW18" s="85"/>
      <c r="CLX18" s="91"/>
      <c r="CLY18" s="85"/>
      <c r="CLZ18" s="91"/>
      <c r="CMA18" s="85"/>
      <c r="CMB18" s="91"/>
      <c r="CMC18" s="85"/>
      <c r="CMD18" s="91"/>
      <c r="CME18" s="85"/>
      <c r="CMF18" s="91"/>
      <c r="CMG18" s="85"/>
      <c r="CMH18" s="91"/>
      <c r="CMI18" s="85"/>
      <c r="CMJ18" s="91"/>
      <c r="CMK18" s="85"/>
      <c r="CML18" s="91"/>
      <c r="CMM18" s="85"/>
      <c r="CMN18" s="91"/>
      <c r="CMO18" s="85"/>
      <c r="CMP18" s="91"/>
      <c r="CMQ18" s="85"/>
      <c r="CMR18" s="91"/>
      <c r="CMS18" s="85"/>
      <c r="CMT18" s="91"/>
      <c r="CMU18" s="85"/>
      <c r="CMV18" s="91"/>
      <c r="CMW18" s="85"/>
      <c r="CMX18" s="91"/>
      <c r="CMY18" s="85"/>
      <c r="CMZ18" s="91"/>
      <c r="CNA18" s="85"/>
      <c r="CNB18" s="91"/>
      <c r="CNC18" s="85"/>
      <c r="CND18" s="91"/>
      <c r="CNE18" s="85"/>
      <c r="CNF18" s="91"/>
      <c r="CNG18" s="85"/>
      <c r="CNH18" s="91"/>
      <c r="CNI18" s="85"/>
      <c r="CNJ18" s="91"/>
      <c r="CNK18" s="85"/>
      <c r="CNL18" s="91"/>
      <c r="CNM18" s="85"/>
      <c r="CNN18" s="91"/>
      <c r="CNO18" s="85"/>
      <c r="CNP18" s="91"/>
      <c r="CNQ18" s="85"/>
      <c r="CNR18" s="91"/>
      <c r="CNS18" s="85"/>
      <c r="CNT18" s="91"/>
      <c r="CNU18" s="85"/>
      <c r="CNV18" s="91"/>
      <c r="CNW18" s="85"/>
      <c r="CNX18" s="91"/>
      <c r="CNY18" s="85"/>
      <c r="CNZ18" s="91"/>
      <c r="COA18" s="85"/>
      <c r="COB18" s="91"/>
      <c r="COC18" s="85"/>
      <c r="COD18" s="91"/>
      <c r="COE18" s="85"/>
      <c r="COF18" s="91"/>
      <c r="COG18" s="85"/>
      <c r="COH18" s="91"/>
      <c r="COI18" s="85"/>
      <c r="COJ18" s="91"/>
      <c r="COK18" s="85"/>
      <c r="COL18" s="91"/>
      <c r="COM18" s="85"/>
      <c r="CON18" s="91"/>
      <c r="COO18" s="85"/>
      <c r="COP18" s="91"/>
      <c r="COQ18" s="85"/>
      <c r="COR18" s="91"/>
      <c r="COS18" s="85"/>
      <c r="COT18" s="91"/>
      <c r="COU18" s="85"/>
      <c r="COV18" s="91"/>
      <c r="COW18" s="85"/>
      <c r="COX18" s="91"/>
      <c r="COY18" s="85"/>
      <c r="COZ18" s="91"/>
      <c r="CPA18" s="85"/>
      <c r="CPB18" s="91"/>
      <c r="CPC18" s="85"/>
      <c r="CPD18" s="91"/>
      <c r="CPE18" s="85"/>
      <c r="CPF18" s="91"/>
      <c r="CPG18" s="85"/>
      <c r="CPH18" s="91"/>
      <c r="CPI18" s="85"/>
      <c r="CPJ18" s="91"/>
      <c r="CPK18" s="85"/>
      <c r="CPL18" s="91"/>
      <c r="CPM18" s="85"/>
      <c r="CPN18" s="91"/>
      <c r="CPO18" s="85"/>
      <c r="CPP18" s="91"/>
      <c r="CPQ18" s="85"/>
      <c r="CPR18" s="91"/>
      <c r="CPS18" s="85"/>
      <c r="CPT18" s="91"/>
      <c r="CPU18" s="85"/>
      <c r="CPV18" s="91"/>
      <c r="CPW18" s="85"/>
      <c r="CPX18" s="91"/>
      <c r="CPY18" s="85"/>
      <c r="CPZ18" s="91"/>
      <c r="CQA18" s="85"/>
      <c r="CQB18" s="91"/>
      <c r="CQC18" s="85"/>
      <c r="CQD18" s="91"/>
      <c r="CQE18" s="85"/>
      <c r="CQF18" s="91"/>
      <c r="CQG18" s="85"/>
      <c r="CQH18" s="91"/>
      <c r="CQI18" s="85"/>
      <c r="CQJ18" s="91"/>
      <c r="CQK18" s="85"/>
      <c r="CQL18" s="91"/>
      <c r="CQM18" s="85"/>
      <c r="CQN18" s="91"/>
      <c r="CQO18" s="85"/>
      <c r="CQP18" s="91"/>
      <c r="CQQ18" s="85"/>
      <c r="CQR18" s="91"/>
      <c r="CQS18" s="85"/>
      <c r="CQT18" s="91"/>
      <c r="CQU18" s="85"/>
      <c r="CQV18" s="91"/>
      <c r="CQW18" s="85"/>
      <c r="CQX18" s="91"/>
      <c r="CQY18" s="85"/>
      <c r="CQZ18" s="91"/>
      <c r="CRA18" s="85"/>
      <c r="CRB18" s="91"/>
      <c r="CRC18" s="85"/>
      <c r="CRD18" s="91"/>
      <c r="CRE18" s="85"/>
      <c r="CRF18" s="91"/>
      <c r="CRG18" s="85"/>
      <c r="CRH18" s="91"/>
      <c r="CRI18" s="85"/>
      <c r="CRJ18" s="91"/>
      <c r="CRK18" s="85"/>
      <c r="CRL18" s="91"/>
      <c r="CRM18" s="85"/>
      <c r="CRN18" s="91"/>
      <c r="CRO18" s="85"/>
      <c r="CRP18" s="91"/>
      <c r="CRQ18" s="85"/>
      <c r="CRR18" s="91"/>
      <c r="CRS18" s="85"/>
      <c r="CRT18" s="91"/>
      <c r="CRU18" s="85"/>
      <c r="CRV18" s="91"/>
      <c r="CRW18" s="85"/>
      <c r="CRX18" s="91"/>
      <c r="CRY18" s="85"/>
      <c r="CRZ18" s="91"/>
      <c r="CSA18" s="85"/>
      <c r="CSB18" s="91"/>
      <c r="CSC18" s="85"/>
      <c r="CSD18" s="91"/>
      <c r="CSE18" s="85"/>
      <c r="CSF18" s="91"/>
      <c r="CSG18" s="85"/>
      <c r="CSH18" s="91"/>
      <c r="CSI18" s="85"/>
      <c r="CSJ18" s="91"/>
      <c r="CSK18" s="85"/>
      <c r="CSL18" s="91"/>
      <c r="CSM18" s="85"/>
      <c r="CSN18" s="91"/>
      <c r="CSO18" s="85"/>
      <c r="CSP18" s="91"/>
      <c r="CSQ18" s="85"/>
      <c r="CSR18" s="91"/>
      <c r="CSS18" s="85"/>
      <c r="CST18" s="91"/>
      <c r="CSU18" s="85"/>
      <c r="CSV18" s="91"/>
      <c r="CSW18" s="85"/>
      <c r="CSX18" s="91"/>
      <c r="CSY18" s="85"/>
      <c r="CSZ18" s="91"/>
      <c r="CTA18" s="85"/>
      <c r="CTB18" s="91"/>
      <c r="CTC18" s="85"/>
      <c r="CTD18" s="91"/>
      <c r="CTE18" s="85"/>
      <c r="CTF18" s="91"/>
      <c r="CTG18" s="85"/>
      <c r="CTH18" s="91"/>
      <c r="CTI18" s="85"/>
      <c r="CTJ18" s="91"/>
      <c r="CTK18" s="85"/>
      <c r="CTL18" s="91"/>
      <c r="CTM18" s="85"/>
      <c r="CTN18" s="91"/>
      <c r="CTO18" s="85"/>
      <c r="CTP18" s="91"/>
      <c r="CTQ18" s="85"/>
      <c r="CTR18" s="91"/>
      <c r="CTS18" s="85"/>
      <c r="CTT18" s="91"/>
      <c r="CTU18" s="85"/>
      <c r="CTV18" s="91"/>
      <c r="CTW18" s="85"/>
      <c r="CTX18" s="91"/>
      <c r="CTY18" s="85"/>
      <c r="CTZ18" s="91"/>
      <c r="CUA18" s="85"/>
      <c r="CUB18" s="91"/>
      <c r="CUC18" s="85"/>
      <c r="CUD18" s="91"/>
      <c r="CUE18" s="85"/>
      <c r="CUF18" s="91"/>
      <c r="CUG18" s="85"/>
      <c r="CUH18" s="91"/>
      <c r="CUI18" s="85"/>
      <c r="CUJ18" s="91"/>
      <c r="CUK18" s="85"/>
      <c r="CUL18" s="91"/>
      <c r="CUM18" s="85"/>
      <c r="CUN18" s="91"/>
      <c r="CUO18" s="85"/>
      <c r="CUP18" s="91"/>
      <c r="CUQ18" s="85"/>
      <c r="CUR18" s="91"/>
      <c r="CUS18" s="85"/>
      <c r="CUT18" s="91"/>
      <c r="CUU18" s="85"/>
      <c r="CUV18" s="91"/>
      <c r="CUW18" s="85"/>
      <c r="CUX18" s="91"/>
      <c r="CUY18" s="85"/>
      <c r="CUZ18" s="91"/>
      <c r="CVA18" s="85"/>
      <c r="CVB18" s="91"/>
      <c r="CVC18" s="85"/>
      <c r="CVD18" s="91"/>
      <c r="CVE18" s="85"/>
      <c r="CVF18" s="91"/>
      <c r="CVG18" s="85"/>
      <c r="CVH18" s="91"/>
      <c r="CVI18" s="85"/>
      <c r="CVJ18" s="91"/>
      <c r="CVK18" s="85"/>
      <c r="CVL18" s="91"/>
      <c r="CVM18" s="85"/>
      <c r="CVN18" s="91"/>
      <c r="CVO18" s="85"/>
      <c r="CVP18" s="91"/>
      <c r="CVQ18" s="85"/>
      <c r="CVR18" s="91"/>
      <c r="CVS18" s="85"/>
      <c r="CVT18" s="91"/>
      <c r="CVU18" s="85"/>
      <c r="CVV18" s="91"/>
      <c r="CVW18" s="85"/>
      <c r="CVX18" s="91"/>
      <c r="CVY18" s="85"/>
      <c r="CVZ18" s="91"/>
      <c r="CWA18" s="85"/>
      <c r="CWB18" s="91"/>
      <c r="CWC18" s="85"/>
      <c r="CWD18" s="91"/>
      <c r="CWE18" s="85"/>
      <c r="CWF18" s="91"/>
      <c r="CWG18" s="85"/>
      <c r="CWH18" s="91"/>
      <c r="CWI18" s="85"/>
      <c r="CWJ18" s="91"/>
      <c r="CWK18" s="85"/>
      <c r="CWL18" s="91"/>
      <c r="CWM18" s="85"/>
      <c r="CWN18" s="91"/>
      <c r="CWO18" s="85"/>
      <c r="CWP18" s="91"/>
      <c r="CWQ18" s="85"/>
      <c r="CWR18" s="91"/>
      <c r="CWS18" s="85"/>
      <c r="CWT18" s="91"/>
      <c r="CWU18" s="85"/>
      <c r="CWV18" s="91"/>
      <c r="CWW18" s="85"/>
      <c r="CWX18" s="91"/>
      <c r="CWY18" s="85"/>
      <c r="CWZ18" s="91"/>
      <c r="CXA18" s="85"/>
      <c r="CXB18" s="91"/>
      <c r="CXC18" s="85"/>
      <c r="CXD18" s="91"/>
      <c r="CXE18" s="85"/>
      <c r="CXF18" s="91"/>
      <c r="CXG18" s="85"/>
      <c r="CXH18" s="91"/>
      <c r="CXI18" s="85"/>
      <c r="CXJ18" s="91"/>
      <c r="CXK18" s="85"/>
      <c r="CXL18" s="91"/>
      <c r="CXM18" s="85"/>
      <c r="CXN18" s="91"/>
      <c r="CXO18" s="85"/>
      <c r="CXP18" s="91"/>
      <c r="CXQ18" s="85"/>
      <c r="CXR18" s="91"/>
      <c r="CXS18" s="85"/>
      <c r="CXT18" s="91"/>
      <c r="CXU18" s="85"/>
      <c r="CXV18" s="91"/>
      <c r="CXW18" s="85"/>
      <c r="CXX18" s="91"/>
      <c r="CXY18" s="85"/>
      <c r="CXZ18" s="91"/>
      <c r="CYA18" s="85"/>
      <c r="CYB18" s="91"/>
      <c r="CYC18" s="85"/>
      <c r="CYD18" s="91"/>
      <c r="CYE18" s="85"/>
      <c r="CYF18" s="91"/>
      <c r="CYG18" s="85"/>
      <c r="CYH18" s="91"/>
      <c r="CYI18" s="85"/>
      <c r="CYJ18" s="91"/>
      <c r="CYK18" s="85"/>
      <c r="CYL18" s="91"/>
      <c r="CYM18" s="85"/>
      <c r="CYN18" s="91"/>
      <c r="CYO18" s="85"/>
      <c r="CYP18" s="91"/>
      <c r="CYQ18" s="85"/>
      <c r="CYR18" s="91"/>
      <c r="CYS18" s="85"/>
      <c r="CYT18" s="91"/>
      <c r="CYU18" s="85"/>
      <c r="CYV18" s="91"/>
      <c r="CYW18" s="85"/>
      <c r="CYX18" s="91"/>
      <c r="CYY18" s="85"/>
      <c r="CYZ18" s="91"/>
      <c r="CZA18" s="85"/>
      <c r="CZB18" s="91"/>
      <c r="CZC18" s="85"/>
      <c r="CZD18" s="91"/>
      <c r="CZE18" s="85"/>
      <c r="CZF18" s="91"/>
      <c r="CZG18" s="85"/>
      <c r="CZH18" s="91"/>
      <c r="CZI18" s="85"/>
      <c r="CZJ18" s="91"/>
      <c r="CZK18" s="85"/>
      <c r="CZL18" s="91"/>
      <c r="CZM18" s="85"/>
      <c r="CZN18" s="91"/>
      <c r="CZO18" s="85"/>
      <c r="CZP18" s="91"/>
      <c r="CZQ18" s="85"/>
      <c r="CZR18" s="91"/>
      <c r="CZS18" s="85"/>
      <c r="CZT18" s="91"/>
      <c r="CZU18" s="85"/>
      <c r="CZV18" s="91"/>
      <c r="CZW18" s="85"/>
      <c r="CZX18" s="91"/>
      <c r="CZY18" s="85"/>
      <c r="CZZ18" s="91"/>
      <c r="DAA18" s="85"/>
      <c r="DAB18" s="91"/>
      <c r="DAC18" s="85"/>
      <c r="DAD18" s="91"/>
      <c r="DAE18" s="85"/>
      <c r="DAF18" s="91"/>
      <c r="DAG18" s="85"/>
      <c r="DAH18" s="91"/>
      <c r="DAI18" s="85"/>
      <c r="DAJ18" s="91"/>
      <c r="DAK18" s="85"/>
      <c r="DAL18" s="91"/>
      <c r="DAM18" s="85"/>
      <c r="DAN18" s="91"/>
      <c r="DAO18" s="85"/>
      <c r="DAP18" s="91"/>
      <c r="DAQ18" s="85"/>
      <c r="DAR18" s="91"/>
      <c r="DAS18" s="85"/>
      <c r="DAT18" s="91"/>
      <c r="DAU18" s="85"/>
      <c r="DAV18" s="91"/>
      <c r="DAW18" s="85"/>
      <c r="DAX18" s="91"/>
      <c r="DAY18" s="85"/>
      <c r="DAZ18" s="91"/>
      <c r="DBA18" s="85"/>
      <c r="DBB18" s="91"/>
      <c r="DBC18" s="85"/>
      <c r="DBD18" s="91"/>
      <c r="DBE18" s="85"/>
      <c r="DBF18" s="91"/>
      <c r="DBG18" s="85"/>
      <c r="DBH18" s="91"/>
      <c r="DBI18" s="85"/>
      <c r="DBJ18" s="91"/>
      <c r="DBK18" s="85"/>
      <c r="DBL18" s="91"/>
      <c r="DBM18" s="85"/>
      <c r="DBN18" s="91"/>
      <c r="DBO18" s="85"/>
      <c r="DBP18" s="91"/>
      <c r="DBQ18" s="85"/>
      <c r="DBR18" s="91"/>
      <c r="DBS18" s="85"/>
      <c r="DBT18" s="91"/>
      <c r="DBU18" s="85"/>
      <c r="DBV18" s="91"/>
      <c r="DBW18" s="85"/>
      <c r="DBX18" s="91"/>
      <c r="DBY18" s="85"/>
      <c r="DBZ18" s="91"/>
      <c r="DCA18" s="85"/>
      <c r="DCB18" s="91"/>
      <c r="DCC18" s="85"/>
      <c r="DCD18" s="91"/>
      <c r="DCE18" s="85"/>
      <c r="DCF18" s="91"/>
      <c r="DCG18" s="85"/>
      <c r="DCH18" s="91"/>
      <c r="DCI18" s="85"/>
      <c r="DCJ18" s="91"/>
      <c r="DCK18" s="85"/>
      <c r="DCL18" s="91"/>
      <c r="DCM18" s="85"/>
      <c r="DCN18" s="91"/>
      <c r="DCO18" s="85"/>
      <c r="DCP18" s="91"/>
      <c r="DCQ18" s="85"/>
      <c r="DCR18" s="91"/>
      <c r="DCS18" s="85"/>
      <c r="DCT18" s="91"/>
      <c r="DCU18" s="85"/>
      <c r="DCV18" s="91"/>
      <c r="DCW18" s="85"/>
      <c r="DCX18" s="91"/>
      <c r="DCY18" s="85"/>
      <c r="DCZ18" s="91"/>
      <c r="DDA18" s="85"/>
      <c r="DDB18" s="91"/>
      <c r="DDC18" s="85"/>
      <c r="DDD18" s="91"/>
      <c r="DDE18" s="85"/>
      <c r="DDF18" s="91"/>
      <c r="DDG18" s="85"/>
      <c r="DDH18" s="91"/>
      <c r="DDI18" s="85"/>
      <c r="DDJ18" s="91"/>
      <c r="DDK18" s="85"/>
      <c r="DDL18" s="91"/>
      <c r="DDM18" s="85"/>
      <c r="DDN18" s="91"/>
      <c r="DDO18" s="85"/>
      <c r="DDP18" s="91"/>
      <c r="DDQ18" s="85"/>
      <c r="DDR18" s="91"/>
      <c r="DDS18" s="85"/>
      <c r="DDT18" s="91"/>
      <c r="DDU18" s="85"/>
      <c r="DDV18" s="91"/>
      <c r="DDW18" s="85"/>
      <c r="DDX18" s="91"/>
      <c r="DDY18" s="85"/>
      <c r="DDZ18" s="91"/>
      <c r="DEA18" s="85"/>
      <c r="DEB18" s="91"/>
      <c r="DEC18" s="85"/>
      <c r="DED18" s="91"/>
      <c r="DEE18" s="85"/>
      <c r="DEF18" s="91"/>
      <c r="DEG18" s="85"/>
      <c r="DEH18" s="91"/>
      <c r="DEI18" s="85"/>
      <c r="DEJ18" s="91"/>
      <c r="DEK18" s="85"/>
      <c r="DEL18" s="91"/>
      <c r="DEM18" s="85"/>
      <c r="DEN18" s="91"/>
      <c r="DEO18" s="85"/>
      <c r="DEP18" s="91"/>
      <c r="DEQ18" s="85"/>
      <c r="DER18" s="91"/>
      <c r="DES18" s="85"/>
      <c r="DET18" s="91"/>
      <c r="DEU18" s="85"/>
      <c r="DEV18" s="91"/>
      <c r="DEW18" s="85"/>
      <c r="DEX18" s="91"/>
      <c r="DEY18" s="85"/>
      <c r="DEZ18" s="91"/>
      <c r="DFA18" s="85"/>
      <c r="DFB18" s="91"/>
      <c r="DFC18" s="85"/>
      <c r="DFD18" s="91"/>
      <c r="DFE18" s="85"/>
      <c r="DFF18" s="91"/>
      <c r="DFG18" s="85"/>
      <c r="DFH18" s="91"/>
      <c r="DFI18" s="85"/>
      <c r="DFJ18" s="91"/>
      <c r="DFK18" s="85"/>
      <c r="DFL18" s="91"/>
      <c r="DFM18" s="85"/>
      <c r="DFN18" s="91"/>
      <c r="DFO18" s="85"/>
      <c r="DFP18" s="91"/>
      <c r="DFQ18" s="85"/>
      <c r="DFR18" s="91"/>
      <c r="DFS18" s="85"/>
      <c r="DFT18" s="91"/>
      <c r="DFU18" s="85"/>
      <c r="DFV18" s="91"/>
      <c r="DFW18" s="85"/>
      <c r="DFX18" s="91"/>
      <c r="DFY18" s="85"/>
      <c r="DFZ18" s="91"/>
      <c r="DGA18" s="85"/>
      <c r="DGB18" s="91"/>
      <c r="DGC18" s="85"/>
      <c r="DGD18" s="91"/>
      <c r="DGE18" s="85"/>
      <c r="DGF18" s="91"/>
      <c r="DGG18" s="85"/>
      <c r="DGH18" s="91"/>
      <c r="DGI18" s="85"/>
      <c r="DGJ18" s="91"/>
      <c r="DGK18" s="85"/>
      <c r="DGL18" s="91"/>
      <c r="DGM18" s="85"/>
      <c r="DGN18" s="91"/>
      <c r="DGO18" s="85"/>
      <c r="DGP18" s="91"/>
      <c r="DGQ18" s="85"/>
      <c r="DGR18" s="91"/>
      <c r="DGS18" s="85"/>
      <c r="DGT18" s="91"/>
      <c r="DGU18" s="85"/>
      <c r="DGV18" s="91"/>
      <c r="DGW18" s="85"/>
      <c r="DGX18" s="91"/>
      <c r="DGY18" s="85"/>
      <c r="DGZ18" s="91"/>
      <c r="DHA18" s="85"/>
      <c r="DHB18" s="91"/>
      <c r="DHC18" s="85"/>
      <c r="DHD18" s="91"/>
      <c r="DHE18" s="85"/>
      <c r="DHF18" s="91"/>
      <c r="DHG18" s="85"/>
      <c r="DHH18" s="91"/>
      <c r="DHI18" s="85"/>
      <c r="DHJ18" s="91"/>
      <c r="DHK18" s="85"/>
      <c r="DHL18" s="91"/>
      <c r="DHM18" s="85"/>
      <c r="DHN18" s="91"/>
      <c r="DHO18" s="85"/>
      <c r="DHP18" s="91"/>
      <c r="DHQ18" s="85"/>
      <c r="DHR18" s="91"/>
      <c r="DHS18" s="85"/>
      <c r="DHT18" s="91"/>
      <c r="DHU18" s="85"/>
      <c r="DHV18" s="91"/>
      <c r="DHW18" s="85"/>
      <c r="DHX18" s="91"/>
      <c r="DHY18" s="85"/>
      <c r="DHZ18" s="91"/>
      <c r="DIA18" s="85"/>
      <c r="DIB18" s="91"/>
      <c r="DIC18" s="85"/>
      <c r="DID18" s="91"/>
      <c r="DIE18" s="85"/>
      <c r="DIF18" s="91"/>
      <c r="DIG18" s="85"/>
      <c r="DIH18" s="91"/>
      <c r="DII18" s="85"/>
      <c r="DIJ18" s="91"/>
      <c r="DIK18" s="85"/>
      <c r="DIL18" s="91"/>
      <c r="DIM18" s="85"/>
      <c r="DIN18" s="91"/>
      <c r="DIO18" s="85"/>
      <c r="DIP18" s="91"/>
      <c r="DIQ18" s="85"/>
      <c r="DIR18" s="91"/>
      <c r="DIS18" s="85"/>
      <c r="DIT18" s="91"/>
      <c r="DIU18" s="85"/>
      <c r="DIV18" s="91"/>
      <c r="DIW18" s="85"/>
      <c r="DIX18" s="91"/>
      <c r="DIY18" s="85"/>
      <c r="DIZ18" s="91"/>
      <c r="DJA18" s="85"/>
      <c r="DJB18" s="91"/>
      <c r="DJC18" s="85"/>
      <c r="DJD18" s="91"/>
      <c r="DJE18" s="85"/>
      <c r="DJF18" s="91"/>
      <c r="DJG18" s="85"/>
      <c r="DJH18" s="91"/>
      <c r="DJI18" s="85"/>
      <c r="DJJ18" s="91"/>
      <c r="DJK18" s="85"/>
      <c r="DJL18" s="91"/>
      <c r="DJM18" s="85"/>
      <c r="DJN18" s="91"/>
      <c r="DJO18" s="85"/>
      <c r="DJP18" s="91"/>
      <c r="DJQ18" s="85"/>
      <c r="DJR18" s="91"/>
      <c r="DJS18" s="85"/>
      <c r="DJT18" s="91"/>
      <c r="DJU18" s="85"/>
      <c r="DJV18" s="91"/>
      <c r="DJW18" s="85"/>
      <c r="DJX18" s="91"/>
      <c r="DJY18" s="85"/>
      <c r="DJZ18" s="91"/>
      <c r="DKA18" s="85"/>
      <c r="DKB18" s="91"/>
      <c r="DKC18" s="85"/>
      <c r="DKD18" s="91"/>
      <c r="DKE18" s="85"/>
      <c r="DKF18" s="91"/>
      <c r="DKG18" s="85"/>
      <c r="DKH18" s="91"/>
      <c r="DKI18" s="85"/>
      <c r="DKJ18" s="91"/>
      <c r="DKK18" s="85"/>
      <c r="DKL18" s="91"/>
      <c r="DKM18" s="85"/>
      <c r="DKN18" s="91"/>
      <c r="DKO18" s="85"/>
      <c r="DKP18" s="91"/>
      <c r="DKQ18" s="85"/>
      <c r="DKR18" s="91"/>
      <c r="DKS18" s="85"/>
      <c r="DKT18" s="91"/>
      <c r="DKU18" s="85"/>
      <c r="DKV18" s="91"/>
      <c r="DKW18" s="85"/>
      <c r="DKX18" s="91"/>
      <c r="DKY18" s="85"/>
      <c r="DKZ18" s="91"/>
      <c r="DLA18" s="85"/>
      <c r="DLB18" s="91"/>
      <c r="DLC18" s="85"/>
      <c r="DLD18" s="91"/>
      <c r="DLE18" s="85"/>
      <c r="DLF18" s="91"/>
      <c r="DLG18" s="85"/>
      <c r="DLH18" s="91"/>
      <c r="DLI18" s="85"/>
      <c r="DLJ18" s="91"/>
      <c r="DLK18" s="85"/>
      <c r="DLL18" s="91"/>
      <c r="DLM18" s="85"/>
      <c r="DLN18" s="91"/>
      <c r="DLO18" s="85"/>
      <c r="DLP18" s="91"/>
      <c r="DLQ18" s="85"/>
      <c r="DLR18" s="91"/>
      <c r="DLS18" s="85"/>
      <c r="DLT18" s="91"/>
      <c r="DLU18" s="85"/>
      <c r="DLV18" s="91"/>
      <c r="DLW18" s="85"/>
      <c r="DLX18" s="91"/>
      <c r="DLY18" s="85"/>
      <c r="DLZ18" s="91"/>
      <c r="DMA18" s="85"/>
      <c r="DMB18" s="91"/>
      <c r="DMC18" s="85"/>
      <c r="DMD18" s="91"/>
      <c r="DME18" s="85"/>
      <c r="DMF18" s="91"/>
      <c r="DMG18" s="85"/>
      <c r="DMH18" s="91"/>
      <c r="DMI18" s="85"/>
      <c r="DMJ18" s="91"/>
      <c r="DMK18" s="85"/>
      <c r="DML18" s="91"/>
      <c r="DMM18" s="85"/>
      <c r="DMN18" s="91"/>
      <c r="DMO18" s="85"/>
      <c r="DMP18" s="91"/>
      <c r="DMQ18" s="85"/>
      <c r="DMR18" s="91"/>
      <c r="DMS18" s="85"/>
      <c r="DMT18" s="91"/>
      <c r="DMU18" s="85"/>
      <c r="DMV18" s="91"/>
      <c r="DMW18" s="85"/>
      <c r="DMX18" s="91"/>
      <c r="DMY18" s="85"/>
      <c r="DMZ18" s="91"/>
      <c r="DNA18" s="85"/>
      <c r="DNB18" s="91"/>
      <c r="DNC18" s="85"/>
      <c r="DND18" s="91"/>
      <c r="DNE18" s="85"/>
      <c r="DNF18" s="91"/>
      <c r="DNG18" s="85"/>
      <c r="DNH18" s="91"/>
      <c r="DNI18" s="85"/>
      <c r="DNJ18" s="91"/>
      <c r="DNK18" s="85"/>
      <c r="DNL18" s="91"/>
      <c r="DNM18" s="85"/>
      <c r="DNN18" s="91"/>
      <c r="DNO18" s="85"/>
      <c r="DNP18" s="91"/>
      <c r="DNQ18" s="85"/>
      <c r="DNR18" s="91"/>
      <c r="DNS18" s="85"/>
      <c r="DNT18" s="91"/>
      <c r="DNU18" s="85"/>
      <c r="DNV18" s="91"/>
      <c r="DNW18" s="85"/>
      <c r="DNX18" s="91"/>
      <c r="DNY18" s="85"/>
      <c r="DNZ18" s="91"/>
      <c r="DOA18" s="85"/>
      <c r="DOB18" s="91"/>
      <c r="DOC18" s="85"/>
      <c r="DOD18" s="91"/>
      <c r="DOE18" s="85"/>
      <c r="DOF18" s="91"/>
      <c r="DOG18" s="85"/>
      <c r="DOH18" s="91"/>
      <c r="DOI18" s="85"/>
      <c r="DOJ18" s="91"/>
      <c r="DOK18" s="85"/>
      <c r="DOL18" s="91"/>
      <c r="DOM18" s="85"/>
      <c r="DON18" s="91"/>
      <c r="DOO18" s="85"/>
      <c r="DOP18" s="91"/>
      <c r="DOQ18" s="85"/>
      <c r="DOR18" s="91"/>
      <c r="DOS18" s="85"/>
      <c r="DOT18" s="91"/>
      <c r="DOU18" s="85"/>
      <c r="DOV18" s="91"/>
      <c r="DOW18" s="85"/>
      <c r="DOX18" s="91"/>
      <c r="DOY18" s="85"/>
      <c r="DOZ18" s="91"/>
      <c r="DPA18" s="85"/>
      <c r="DPB18" s="91"/>
      <c r="DPC18" s="85"/>
      <c r="DPD18" s="91"/>
      <c r="DPE18" s="85"/>
      <c r="DPF18" s="91"/>
      <c r="DPG18" s="85"/>
      <c r="DPH18" s="91"/>
      <c r="DPI18" s="85"/>
      <c r="DPJ18" s="91"/>
      <c r="DPK18" s="85"/>
      <c r="DPL18" s="91"/>
      <c r="DPM18" s="85"/>
      <c r="DPN18" s="91"/>
      <c r="DPO18" s="85"/>
      <c r="DPP18" s="91"/>
      <c r="DPQ18" s="85"/>
      <c r="DPR18" s="91"/>
      <c r="DPS18" s="85"/>
      <c r="DPT18" s="91"/>
      <c r="DPU18" s="85"/>
      <c r="DPV18" s="91"/>
      <c r="DPW18" s="85"/>
      <c r="DPX18" s="91"/>
      <c r="DPY18" s="85"/>
      <c r="DPZ18" s="91"/>
      <c r="DQA18" s="85"/>
      <c r="DQB18" s="91"/>
      <c r="DQC18" s="85"/>
      <c r="DQD18" s="91"/>
      <c r="DQE18" s="85"/>
      <c r="DQF18" s="91"/>
      <c r="DQG18" s="85"/>
      <c r="DQH18" s="91"/>
      <c r="DQI18" s="85"/>
      <c r="DQJ18" s="91"/>
      <c r="DQK18" s="85"/>
      <c r="DQL18" s="91"/>
      <c r="DQM18" s="85"/>
      <c r="DQN18" s="91"/>
      <c r="DQO18" s="85"/>
      <c r="DQP18" s="91"/>
      <c r="DQQ18" s="85"/>
      <c r="DQR18" s="91"/>
      <c r="DQS18" s="85"/>
      <c r="DQT18" s="91"/>
      <c r="DQU18" s="85"/>
      <c r="DQV18" s="91"/>
      <c r="DQW18" s="85"/>
      <c r="DQX18" s="91"/>
      <c r="DQY18" s="85"/>
      <c r="DQZ18" s="91"/>
      <c r="DRA18" s="85"/>
      <c r="DRB18" s="91"/>
      <c r="DRC18" s="85"/>
      <c r="DRD18" s="91"/>
      <c r="DRE18" s="85"/>
      <c r="DRF18" s="91"/>
      <c r="DRG18" s="85"/>
      <c r="DRH18" s="91"/>
      <c r="DRI18" s="85"/>
      <c r="DRJ18" s="91"/>
      <c r="DRK18" s="85"/>
      <c r="DRL18" s="91"/>
      <c r="DRM18" s="85"/>
      <c r="DRN18" s="91"/>
      <c r="DRO18" s="85"/>
      <c r="DRP18" s="91"/>
      <c r="DRQ18" s="85"/>
      <c r="DRR18" s="91"/>
      <c r="DRS18" s="85"/>
      <c r="DRT18" s="91"/>
      <c r="DRU18" s="85"/>
      <c r="DRV18" s="91"/>
      <c r="DRW18" s="85"/>
      <c r="DRX18" s="91"/>
      <c r="DRY18" s="85"/>
      <c r="DRZ18" s="91"/>
      <c r="DSA18" s="85"/>
      <c r="DSB18" s="91"/>
      <c r="DSC18" s="85"/>
      <c r="DSD18" s="91"/>
      <c r="DSE18" s="85"/>
      <c r="DSF18" s="91"/>
      <c r="DSG18" s="85"/>
      <c r="DSH18" s="91"/>
      <c r="DSI18" s="85"/>
      <c r="DSJ18" s="91"/>
      <c r="DSK18" s="85"/>
      <c r="DSL18" s="91"/>
      <c r="DSM18" s="85"/>
      <c r="DSN18" s="91"/>
      <c r="DSO18" s="85"/>
      <c r="DSP18" s="91"/>
      <c r="DSQ18" s="85"/>
      <c r="DSR18" s="91"/>
      <c r="DSS18" s="85"/>
      <c r="DST18" s="91"/>
      <c r="DSU18" s="85"/>
      <c r="DSV18" s="91"/>
      <c r="DSW18" s="85"/>
      <c r="DSX18" s="91"/>
      <c r="DSY18" s="85"/>
      <c r="DSZ18" s="91"/>
      <c r="DTA18" s="85"/>
      <c r="DTB18" s="91"/>
      <c r="DTC18" s="85"/>
      <c r="DTD18" s="91"/>
      <c r="DTE18" s="85"/>
      <c r="DTF18" s="91"/>
      <c r="DTG18" s="85"/>
      <c r="DTH18" s="91"/>
      <c r="DTI18" s="85"/>
      <c r="DTJ18" s="91"/>
      <c r="DTK18" s="85"/>
      <c r="DTL18" s="91"/>
      <c r="DTM18" s="85"/>
      <c r="DTN18" s="91"/>
      <c r="DTO18" s="85"/>
      <c r="DTP18" s="91"/>
      <c r="DTQ18" s="85"/>
      <c r="DTR18" s="91"/>
      <c r="DTS18" s="85"/>
      <c r="DTT18" s="91"/>
      <c r="DTU18" s="85"/>
      <c r="DTV18" s="91"/>
      <c r="DTW18" s="85"/>
      <c r="DTX18" s="91"/>
      <c r="DTY18" s="85"/>
      <c r="DTZ18" s="91"/>
      <c r="DUA18" s="85"/>
      <c r="DUB18" s="91"/>
      <c r="DUC18" s="85"/>
      <c r="DUD18" s="91"/>
      <c r="DUE18" s="85"/>
      <c r="DUF18" s="91"/>
      <c r="DUG18" s="85"/>
      <c r="DUH18" s="91"/>
      <c r="DUI18" s="85"/>
      <c r="DUJ18" s="91"/>
      <c r="DUK18" s="85"/>
      <c r="DUL18" s="91"/>
      <c r="DUM18" s="85"/>
      <c r="DUN18" s="91"/>
      <c r="DUO18" s="85"/>
      <c r="DUP18" s="91"/>
      <c r="DUQ18" s="85"/>
      <c r="DUR18" s="91"/>
      <c r="DUS18" s="85"/>
      <c r="DUT18" s="91"/>
      <c r="DUU18" s="85"/>
      <c r="DUV18" s="91"/>
      <c r="DUW18" s="85"/>
      <c r="DUX18" s="91"/>
      <c r="DUY18" s="85"/>
      <c r="DUZ18" s="91"/>
      <c r="DVA18" s="85"/>
      <c r="DVB18" s="91"/>
      <c r="DVC18" s="85"/>
      <c r="DVD18" s="91"/>
      <c r="DVE18" s="85"/>
      <c r="DVF18" s="91"/>
      <c r="DVG18" s="85"/>
      <c r="DVH18" s="91"/>
      <c r="DVI18" s="85"/>
      <c r="DVJ18" s="91"/>
      <c r="DVK18" s="85"/>
      <c r="DVL18" s="91"/>
      <c r="DVM18" s="85"/>
      <c r="DVN18" s="91"/>
      <c r="DVO18" s="85"/>
      <c r="DVP18" s="91"/>
      <c r="DVQ18" s="85"/>
      <c r="DVR18" s="91"/>
      <c r="DVS18" s="85"/>
      <c r="DVT18" s="91"/>
      <c r="DVU18" s="85"/>
      <c r="DVV18" s="91"/>
      <c r="DVW18" s="85"/>
      <c r="DVX18" s="91"/>
      <c r="DVY18" s="85"/>
      <c r="DVZ18" s="91"/>
      <c r="DWA18" s="85"/>
      <c r="DWB18" s="91"/>
      <c r="DWC18" s="85"/>
      <c r="DWD18" s="91"/>
      <c r="DWE18" s="85"/>
      <c r="DWF18" s="91"/>
      <c r="DWG18" s="85"/>
      <c r="DWH18" s="91"/>
      <c r="DWI18" s="85"/>
      <c r="DWJ18" s="91"/>
      <c r="DWK18" s="85"/>
      <c r="DWL18" s="91"/>
      <c r="DWM18" s="85"/>
      <c r="DWN18" s="91"/>
      <c r="DWO18" s="85"/>
      <c r="DWP18" s="91"/>
      <c r="DWQ18" s="85"/>
      <c r="DWR18" s="91"/>
      <c r="DWS18" s="85"/>
      <c r="DWT18" s="91"/>
      <c r="DWU18" s="85"/>
      <c r="DWV18" s="91"/>
      <c r="DWW18" s="85"/>
      <c r="DWX18" s="91"/>
      <c r="DWY18" s="85"/>
      <c r="DWZ18" s="91"/>
      <c r="DXA18" s="85"/>
      <c r="DXB18" s="91"/>
      <c r="DXC18" s="85"/>
      <c r="DXD18" s="91"/>
      <c r="DXE18" s="85"/>
      <c r="DXF18" s="91"/>
      <c r="DXG18" s="85"/>
      <c r="DXH18" s="91"/>
      <c r="DXI18" s="85"/>
      <c r="DXJ18" s="91"/>
      <c r="DXK18" s="85"/>
      <c r="DXL18" s="91"/>
      <c r="DXM18" s="85"/>
      <c r="DXN18" s="91"/>
      <c r="DXO18" s="85"/>
      <c r="DXP18" s="91"/>
      <c r="DXQ18" s="85"/>
      <c r="DXR18" s="91"/>
      <c r="DXS18" s="85"/>
      <c r="DXT18" s="91"/>
      <c r="DXU18" s="85"/>
      <c r="DXV18" s="91"/>
      <c r="DXW18" s="85"/>
      <c r="DXX18" s="91"/>
      <c r="DXY18" s="85"/>
      <c r="DXZ18" s="91"/>
      <c r="DYA18" s="85"/>
      <c r="DYB18" s="91"/>
      <c r="DYC18" s="85"/>
      <c r="DYD18" s="91"/>
      <c r="DYE18" s="85"/>
      <c r="DYF18" s="91"/>
      <c r="DYG18" s="85"/>
      <c r="DYH18" s="91"/>
      <c r="DYI18" s="85"/>
      <c r="DYJ18" s="91"/>
      <c r="DYK18" s="85"/>
      <c r="DYL18" s="91"/>
      <c r="DYM18" s="85"/>
      <c r="DYN18" s="91"/>
      <c r="DYO18" s="85"/>
      <c r="DYP18" s="91"/>
      <c r="DYQ18" s="85"/>
      <c r="DYR18" s="91"/>
      <c r="DYS18" s="85"/>
      <c r="DYT18" s="91"/>
      <c r="DYU18" s="85"/>
      <c r="DYV18" s="91"/>
      <c r="DYW18" s="85"/>
      <c r="DYX18" s="91"/>
      <c r="DYY18" s="85"/>
      <c r="DYZ18" s="91"/>
      <c r="DZA18" s="85"/>
      <c r="DZB18" s="91"/>
      <c r="DZC18" s="85"/>
      <c r="DZD18" s="91"/>
      <c r="DZE18" s="85"/>
      <c r="DZF18" s="91"/>
      <c r="DZG18" s="85"/>
      <c r="DZH18" s="91"/>
      <c r="DZI18" s="85"/>
      <c r="DZJ18" s="91"/>
      <c r="DZK18" s="85"/>
      <c r="DZL18" s="91"/>
      <c r="DZM18" s="85"/>
      <c r="DZN18" s="91"/>
      <c r="DZO18" s="85"/>
      <c r="DZP18" s="91"/>
      <c r="DZQ18" s="85"/>
      <c r="DZR18" s="91"/>
      <c r="DZS18" s="85"/>
      <c r="DZT18" s="91"/>
      <c r="DZU18" s="85"/>
      <c r="DZV18" s="91"/>
      <c r="DZW18" s="85"/>
      <c r="DZX18" s="91"/>
      <c r="DZY18" s="85"/>
      <c r="DZZ18" s="91"/>
      <c r="EAA18" s="85"/>
      <c r="EAB18" s="91"/>
      <c r="EAC18" s="85"/>
      <c r="EAD18" s="91"/>
      <c r="EAE18" s="85"/>
      <c r="EAF18" s="91"/>
      <c r="EAG18" s="85"/>
      <c r="EAH18" s="91"/>
      <c r="EAI18" s="85"/>
      <c r="EAJ18" s="91"/>
      <c r="EAK18" s="85"/>
      <c r="EAL18" s="91"/>
      <c r="EAM18" s="85"/>
      <c r="EAN18" s="91"/>
      <c r="EAO18" s="85"/>
      <c r="EAP18" s="91"/>
      <c r="EAQ18" s="85"/>
      <c r="EAR18" s="91"/>
      <c r="EAS18" s="85"/>
      <c r="EAT18" s="91"/>
      <c r="EAU18" s="85"/>
      <c r="EAV18" s="91"/>
      <c r="EAW18" s="85"/>
      <c r="EAX18" s="91"/>
      <c r="EAY18" s="85"/>
      <c r="EAZ18" s="91"/>
      <c r="EBA18" s="85"/>
      <c r="EBB18" s="91"/>
      <c r="EBC18" s="85"/>
      <c r="EBD18" s="91"/>
      <c r="EBE18" s="85"/>
      <c r="EBF18" s="91"/>
      <c r="EBG18" s="85"/>
      <c r="EBH18" s="91"/>
      <c r="EBI18" s="85"/>
      <c r="EBJ18" s="91"/>
      <c r="EBK18" s="85"/>
      <c r="EBL18" s="91"/>
      <c r="EBM18" s="85"/>
      <c r="EBN18" s="91"/>
      <c r="EBO18" s="85"/>
      <c r="EBP18" s="91"/>
      <c r="EBQ18" s="85"/>
      <c r="EBR18" s="91"/>
      <c r="EBS18" s="85"/>
      <c r="EBT18" s="91"/>
      <c r="EBU18" s="85"/>
      <c r="EBV18" s="91"/>
      <c r="EBW18" s="85"/>
      <c r="EBX18" s="91"/>
      <c r="EBY18" s="85"/>
      <c r="EBZ18" s="91"/>
      <c r="ECA18" s="85"/>
      <c r="ECB18" s="91"/>
      <c r="ECC18" s="85"/>
      <c r="ECD18" s="91"/>
      <c r="ECE18" s="85"/>
      <c r="ECF18" s="91"/>
      <c r="ECG18" s="85"/>
      <c r="ECH18" s="91"/>
      <c r="ECI18" s="85"/>
      <c r="ECJ18" s="91"/>
      <c r="ECK18" s="85"/>
      <c r="ECL18" s="91"/>
      <c r="ECM18" s="85"/>
      <c r="ECN18" s="91"/>
      <c r="ECO18" s="85"/>
      <c r="ECP18" s="91"/>
      <c r="ECQ18" s="85"/>
      <c r="ECR18" s="91"/>
      <c r="ECS18" s="85"/>
      <c r="ECT18" s="91"/>
      <c r="ECU18" s="85"/>
      <c r="ECV18" s="91"/>
      <c r="ECW18" s="85"/>
      <c r="ECX18" s="91"/>
      <c r="ECY18" s="85"/>
      <c r="ECZ18" s="91"/>
      <c r="EDA18" s="85"/>
      <c r="EDB18" s="91"/>
      <c r="EDC18" s="85"/>
      <c r="EDD18" s="91"/>
      <c r="EDE18" s="85"/>
      <c r="EDF18" s="91"/>
      <c r="EDG18" s="85"/>
      <c r="EDH18" s="91"/>
      <c r="EDI18" s="85"/>
      <c r="EDJ18" s="91"/>
      <c r="EDK18" s="85"/>
      <c r="EDL18" s="91"/>
      <c r="EDM18" s="85"/>
      <c r="EDN18" s="91"/>
      <c r="EDO18" s="85"/>
      <c r="EDP18" s="91"/>
      <c r="EDQ18" s="85"/>
      <c r="EDR18" s="91"/>
      <c r="EDS18" s="85"/>
      <c r="EDT18" s="91"/>
      <c r="EDU18" s="85"/>
      <c r="EDV18" s="91"/>
      <c r="EDW18" s="85"/>
      <c r="EDX18" s="91"/>
      <c r="EDY18" s="85"/>
      <c r="EDZ18" s="91"/>
      <c r="EEA18" s="85"/>
      <c r="EEB18" s="91"/>
      <c r="EEC18" s="85"/>
      <c r="EED18" s="91"/>
      <c r="EEE18" s="85"/>
      <c r="EEF18" s="91"/>
      <c r="EEG18" s="85"/>
      <c r="EEH18" s="91"/>
      <c r="EEI18" s="85"/>
      <c r="EEJ18" s="91"/>
      <c r="EEK18" s="85"/>
      <c r="EEL18" s="91"/>
      <c r="EEM18" s="85"/>
      <c r="EEN18" s="91"/>
      <c r="EEO18" s="85"/>
      <c r="EEP18" s="91"/>
      <c r="EEQ18" s="85"/>
      <c r="EER18" s="91"/>
      <c r="EES18" s="85"/>
      <c r="EET18" s="91"/>
      <c r="EEU18" s="85"/>
      <c r="EEV18" s="91"/>
      <c r="EEW18" s="85"/>
      <c r="EEX18" s="91"/>
      <c r="EEY18" s="85"/>
      <c r="EEZ18" s="91"/>
      <c r="EFA18" s="85"/>
      <c r="EFB18" s="91"/>
      <c r="EFC18" s="85"/>
      <c r="EFD18" s="91"/>
      <c r="EFE18" s="85"/>
      <c r="EFF18" s="91"/>
      <c r="EFG18" s="85"/>
      <c r="EFH18" s="91"/>
      <c r="EFI18" s="85"/>
      <c r="EFJ18" s="91"/>
      <c r="EFK18" s="85"/>
      <c r="EFL18" s="91"/>
      <c r="EFM18" s="85"/>
      <c r="EFN18" s="91"/>
      <c r="EFO18" s="85"/>
      <c r="EFP18" s="91"/>
      <c r="EFQ18" s="85"/>
      <c r="EFR18" s="91"/>
      <c r="EFS18" s="85"/>
      <c r="EFT18" s="91"/>
      <c r="EFU18" s="85"/>
      <c r="EFV18" s="91"/>
      <c r="EFW18" s="85"/>
      <c r="EFX18" s="91"/>
      <c r="EFY18" s="85"/>
      <c r="EFZ18" s="91"/>
      <c r="EGA18" s="85"/>
      <c r="EGB18" s="91"/>
      <c r="EGC18" s="85"/>
      <c r="EGD18" s="91"/>
      <c r="EGE18" s="85"/>
      <c r="EGF18" s="91"/>
      <c r="EGG18" s="85"/>
      <c r="EGH18" s="91"/>
      <c r="EGI18" s="85"/>
      <c r="EGJ18" s="91"/>
      <c r="EGK18" s="85"/>
      <c r="EGL18" s="91"/>
      <c r="EGM18" s="85"/>
      <c r="EGN18" s="91"/>
      <c r="EGO18" s="85"/>
      <c r="EGP18" s="91"/>
      <c r="EGQ18" s="85"/>
      <c r="EGR18" s="91"/>
      <c r="EGS18" s="85"/>
      <c r="EGT18" s="91"/>
      <c r="EGU18" s="85"/>
      <c r="EGV18" s="91"/>
      <c r="EGW18" s="85"/>
      <c r="EGX18" s="91"/>
      <c r="EGY18" s="85"/>
      <c r="EGZ18" s="91"/>
      <c r="EHA18" s="85"/>
      <c r="EHB18" s="91"/>
      <c r="EHC18" s="85"/>
      <c r="EHD18" s="91"/>
      <c r="EHE18" s="85"/>
      <c r="EHF18" s="91"/>
      <c r="EHG18" s="85"/>
      <c r="EHH18" s="91"/>
      <c r="EHI18" s="85"/>
      <c r="EHJ18" s="91"/>
      <c r="EHK18" s="85"/>
      <c r="EHL18" s="91"/>
      <c r="EHM18" s="85"/>
      <c r="EHN18" s="91"/>
      <c r="EHO18" s="85"/>
      <c r="EHP18" s="91"/>
      <c r="EHQ18" s="85"/>
      <c r="EHR18" s="91"/>
      <c r="EHS18" s="85"/>
      <c r="EHT18" s="91"/>
      <c r="EHU18" s="85"/>
      <c r="EHV18" s="91"/>
      <c r="EHW18" s="85"/>
      <c r="EHX18" s="91"/>
      <c r="EHY18" s="85"/>
      <c r="EHZ18" s="91"/>
      <c r="EIA18" s="85"/>
      <c r="EIB18" s="91"/>
      <c r="EIC18" s="85"/>
      <c r="EID18" s="91"/>
      <c r="EIE18" s="85"/>
      <c r="EIF18" s="91"/>
      <c r="EIG18" s="85"/>
      <c r="EIH18" s="91"/>
      <c r="EII18" s="85"/>
      <c r="EIJ18" s="91"/>
      <c r="EIK18" s="85"/>
      <c r="EIL18" s="91"/>
      <c r="EIM18" s="85"/>
      <c r="EIN18" s="91"/>
      <c r="EIO18" s="85"/>
      <c r="EIP18" s="91"/>
      <c r="EIQ18" s="85"/>
      <c r="EIR18" s="91"/>
      <c r="EIS18" s="85"/>
      <c r="EIT18" s="91"/>
      <c r="EIU18" s="85"/>
      <c r="EIV18" s="91"/>
      <c r="EIW18" s="85"/>
      <c r="EIX18" s="91"/>
      <c r="EIY18" s="85"/>
      <c r="EIZ18" s="91"/>
      <c r="EJA18" s="85"/>
      <c r="EJB18" s="91"/>
      <c r="EJC18" s="85"/>
      <c r="EJD18" s="91"/>
      <c r="EJE18" s="85"/>
      <c r="EJF18" s="91"/>
      <c r="EJG18" s="85"/>
      <c r="EJH18" s="91"/>
      <c r="EJI18" s="85"/>
      <c r="EJJ18" s="91"/>
      <c r="EJK18" s="85"/>
      <c r="EJL18" s="91"/>
      <c r="EJM18" s="85"/>
      <c r="EJN18" s="91"/>
      <c r="EJO18" s="85"/>
      <c r="EJP18" s="91"/>
      <c r="EJQ18" s="85"/>
      <c r="EJR18" s="91"/>
      <c r="EJS18" s="85"/>
      <c r="EJT18" s="91"/>
      <c r="EJU18" s="85"/>
      <c r="EJV18" s="91"/>
      <c r="EJW18" s="85"/>
      <c r="EJX18" s="91"/>
      <c r="EJY18" s="85"/>
      <c r="EJZ18" s="91"/>
      <c r="EKA18" s="85"/>
      <c r="EKB18" s="91"/>
      <c r="EKC18" s="85"/>
      <c r="EKD18" s="91"/>
      <c r="EKE18" s="85"/>
      <c r="EKF18" s="91"/>
      <c r="EKG18" s="85"/>
      <c r="EKH18" s="91"/>
      <c r="EKI18" s="85"/>
      <c r="EKJ18" s="91"/>
      <c r="EKK18" s="85"/>
      <c r="EKL18" s="91"/>
      <c r="EKM18" s="85"/>
      <c r="EKN18" s="91"/>
      <c r="EKO18" s="85"/>
      <c r="EKP18" s="91"/>
      <c r="EKQ18" s="85"/>
      <c r="EKR18" s="91"/>
      <c r="EKS18" s="85"/>
      <c r="EKT18" s="91"/>
      <c r="EKU18" s="85"/>
      <c r="EKV18" s="91"/>
      <c r="EKW18" s="85"/>
      <c r="EKX18" s="91"/>
      <c r="EKY18" s="85"/>
      <c r="EKZ18" s="91"/>
      <c r="ELA18" s="85"/>
      <c r="ELB18" s="91"/>
      <c r="ELC18" s="85"/>
      <c r="ELD18" s="91"/>
      <c r="ELE18" s="85"/>
      <c r="ELF18" s="91"/>
      <c r="ELG18" s="85"/>
      <c r="ELH18" s="91"/>
      <c r="ELI18" s="85"/>
      <c r="ELJ18" s="91"/>
      <c r="ELK18" s="85"/>
      <c r="ELL18" s="91"/>
      <c r="ELM18" s="85"/>
      <c r="ELN18" s="91"/>
      <c r="ELO18" s="85"/>
      <c r="ELP18" s="91"/>
      <c r="ELQ18" s="85"/>
      <c r="ELR18" s="91"/>
      <c r="ELS18" s="85"/>
      <c r="ELT18" s="91"/>
      <c r="ELU18" s="85"/>
      <c r="ELV18" s="91"/>
      <c r="ELW18" s="85"/>
      <c r="ELX18" s="91"/>
      <c r="ELY18" s="85"/>
      <c r="ELZ18" s="91"/>
      <c r="EMA18" s="85"/>
      <c r="EMB18" s="91"/>
      <c r="EMC18" s="85"/>
      <c r="EMD18" s="91"/>
      <c r="EME18" s="85"/>
      <c r="EMF18" s="91"/>
      <c r="EMG18" s="85"/>
      <c r="EMH18" s="91"/>
      <c r="EMI18" s="85"/>
      <c r="EMJ18" s="91"/>
      <c r="EMK18" s="85"/>
      <c r="EML18" s="91"/>
      <c r="EMM18" s="85"/>
      <c r="EMN18" s="91"/>
      <c r="EMO18" s="85"/>
      <c r="EMP18" s="91"/>
      <c r="EMQ18" s="85"/>
      <c r="EMR18" s="91"/>
      <c r="EMS18" s="85"/>
      <c r="EMT18" s="91"/>
      <c r="EMU18" s="85"/>
      <c r="EMV18" s="91"/>
      <c r="EMW18" s="85"/>
      <c r="EMX18" s="91"/>
      <c r="EMY18" s="85"/>
      <c r="EMZ18" s="91"/>
      <c r="ENA18" s="85"/>
      <c r="ENB18" s="91"/>
      <c r="ENC18" s="85"/>
      <c r="END18" s="91"/>
      <c r="ENE18" s="85"/>
      <c r="ENF18" s="91"/>
      <c r="ENG18" s="85"/>
      <c r="ENH18" s="91"/>
      <c r="ENI18" s="85"/>
      <c r="ENJ18" s="91"/>
      <c r="ENK18" s="85"/>
      <c r="ENL18" s="91"/>
      <c r="ENM18" s="85"/>
      <c r="ENN18" s="91"/>
      <c r="ENO18" s="85"/>
      <c r="ENP18" s="91"/>
      <c r="ENQ18" s="85"/>
      <c r="ENR18" s="91"/>
      <c r="ENS18" s="85"/>
      <c r="ENT18" s="91"/>
      <c r="ENU18" s="85"/>
      <c r="ENV18" s="91"/>
      <c r="ENW18" s="85"/>
      <c r="ENX18" s="91"/>
      <c r="ENY18" s="85"/>
      <c r="ENZ18" s="91"/>
      <c r="EOA18" s="85"/>
      <c r="EOB18" s="91"/>
      <c r="EOC18" s="85"/>
      <c r="EOD18" s="91"/>
      <c r="EOE18" s="85"/>
      <c r="EOF18" s="91"/>
      <c r="EOG18" s="85"/>
      <c r="EOH18" s="91"/>
      <c r="EOI18" s="85"/>
      <c r="EOJ18" s="91"/>
      <c r="EOK18" s="85"/>
      <c r="EOL18" s="91"/>
      <c r="EOM18" s="85"/>
      <c r="EON18" s="91"/>
      <c r="EOO18" s="85"/>
      <c r="EOP18" s="91"/>
      <c r="EOQ18" s="85"/>
      <c r="EOR18" s="91"/>
      <c r="EOS18" s="85"/>
      <c r="EOT18" s="91"/>
      <c r="EOU18" s="85"/>
      <c r="EOV18" s="91"/>
      <c r="EOW18" s="85"/>
      <c r="EOX18" s="91"/>
      <c r="EOY18" s="85"/>
      <c r="EOZ18" s="91"/>
      <c r="EPA18" s="85"/>
      <c r="EPB18" s="91"/>
      <c r="EPC18" s="85"/>
      <c r="EPD18" s="91"/>
      <c r="EPE18" s="85"/>
      <c r="EPF18" s="91"/>
      <c r="EPG18" s="85"/>
      <c r="EPH18" s="91"/>
      <c r="EPI18" s="85"/>
      <c r="EPJ18" s="91"/>
      <c r="EPK18" s="85"/>
      <c r="EPL18" s="91"/>
      <c r="EPM18" s="85"/>
      <c r="EPN18" s="91"/>
      <c r="EPO18" s="85"/>
      <c r="EPP18" s="91"/>
      <c r="EPQ18" s="85"/>
      <c r="EPR18" s="91"/>
      <c r="EPS18" s="85"/>
      <c r="EPT18" s="91"/>
      <c r="EPU18" s="85"/>
      <c r="EPV18" s="91"/>
      <c r="EPW18" s="85"/>
      <c r="EPX18" s="91"/>
      <c r="EPY18" s="85"/>
      <c r="EPZ18" s="91"/>
      <c r="EQA18" s="85"/>
      <c r="EQB18" s="91"/>
      <c r="EQC18" s="85"/>
      <c r="EQD18" s="91"/>
      <c r="EQE18" s="85"/>
      <c r="EQF18" s="91"/>
      <c r="EQG18" s="85"/>
      <c r="EQH18" s="91"/>
      <c r="EQI18" s="85"/>
      <c r="EQJ18" s="91"/>
      <c r="EQK18" s="85"/>
      <c r="EQL18" s="91"/>
      <c r="EQM18" s="85"/>
      <c r="EQN18" s="91"/>
      <c r="EQO18" s="85"/>
      <c r="EQP18" s="91"/>
      <c r="EQQ18" s="85"/>
      <c r="EQR18" s="91"/>
      <c r="EQS18" s="85"/>
      <c r="EQT18" s="91"/>
      <c r="EQU18" s="85"/>
      <c r="EQV18" s="91"/>
      <c r="EQW18" s="85"/>
      <c r="EQX18" s="91"/>
      <c r="EQY18" s="85"/>
      <c r="EQZ18" s="91"/>
      <c r="ERA18" s="85"/>
      <c r="ERB18" s="91"/>
      <c r="ERC18" s="85"/>
      <c r="ERD18" s="91"/>
      <c r="ERE18" s="85"/>
      <c r="ERF18" s="91"/>
      <c r="ERG18" s="85"/>
      <c r="ERH18" s="91"/>
      <c r="ERI18" s="85"/>
      <c r="ERJ18" s="91"/>
      <c r="ERK18" s="85"/>
      <c r="ERL18" s="91"/>
      <c r="ERM18" s="85"/>
      <c r="ERN18" s="91"/>
      <c r="ERO18" s="85"/>
      <c r="ERP18" s="91"/>
      <c r="ERQ18" s="85"/>
      <c r="ERR18" s="91"/>
      <c r="ERS18" s="85"/>
      <c r="ERT18" s="91"/>
      <c r="ERU18" s="85"/>
      <c r="ERV18" s="91"/>
      <c r="ERW18" s="85"/>
      <c r="ERX18" s="91"/>
      <c r="ERY18" s="85"/>
      <c r="ERZ18" s="91"/>
      <c r="ESA18" s="85"/>
      <c r="ESB18" s="91"/>
      <c r="ESC18" s="85"/>
      <c r="ESD18" s="91"/>
      <c r="ESE18" s="85"/>
      <c r="ESF18" s="91"/>
      <c r="ESG18" s="85"/>
      <c r="ESH18" s="91"/>
      <c r="ESI18" s="85"/>
      <c r="ESJ18" s="91"/>
      <c r="ESK18" s="85"/>
      <c r="ESL18" s="91"/>
      <c r="ESM18" s="85"/>
      <c r="ESN18" s="91"/>
      <c r="ESO18" s="85"/>
      <c r="ESP18" s="91"/>
      <c r="ESQ18" s="85"/>
      <c r="ESR18" s="91"/>
      <c r="ESS18" s="85"/>
      <c r="EST18" s="91"/>
      <c r="ESU18" s="85"/>
      <c r="ESV18" s="91"/>
      <c r="ESW18" s="85"/>
      <c r="ESX18" s="91"/>
      <c r="ESY18" s="85"/>
      <c r="ESZ18" s="91"/>
      <c r="ETA18" s="85"/>
      <c r="ETB18" s="91"/>
      <c r="ETC18" s="85"/>
      <c r="ETD18" s="91"/>
      <c r="ETE18" s="85"/>
      <c r="ETF18" s="91"/>
      <c r="ETG18" s="85"/>
      <c r="ETH18" s="91"/>
      <c r="ETI18" s="85"/>
      <c r="ETJ18" s="91"/>
      <c r="ETK18" s="85"/>
      <c r="ETL18" s="91"/>
      <c r="ETM18" s="85"/>
      <c r="ETN18" s="91"/>
      <c r="ETO18" s="85"/>
      <c r="ETP18" s="91"/>
      <c r="ETQ18" s="85"/>
      <c r="ETR18" s="91"/>
      <c r="ETS18" s="85"/>
      <c r="ETT18" s="91"/>
      <c r="ETU18" s="85"/>
      <c r="ETV18" s="91"/>
      <c r="ETW18" s="85"/>
      <c r="ETX18" s="91"/>
      <c r="ETY18" s="85"/>
      <c r="ETZ18" s="91"/>
      <c r="EUA18" s="85"/>
      <c r="EUB18" s="91"/>
      <c r="EUC18" s="85"/>
      <c r="EUD18" s="91"/>
      <c r="EUE18" s="85"/>
      <c r="EUF18" s="91"/>
      <c r="EUG18" s="85"/>
      <c r="EUH18" s="91"/>
      <c r="EUI18" s="85"/>
      <c r="EUJ18" s="91"/>
      <c r="EUK18" s="85"/>
      <c r="EUL18" s="91"/>
      <c r="EUM18" s="85"/>
      <c r="EUN18" s="91"/>
      <c r="EUO18" s="85"/>
      <c r="EUP18" s="91"/>
      <c r="EUQ18" s="85"/>
      <c r="EUR18" s="91"/>
      <c r="EUS18" s="85"/>
      <c r="EUT18" s="91"/>
      <c r="EUU18" s="85"/>
      <c r="EUV18" s="91"/>
      <c r="EUW18" s="85"/>
      <c r="EUX18" s="91"/>
      <c r="EUY18" s="85"/>
      <c r="EUZ18" s="91"/>
      <c r="EVA18" s="85"/>
      <c r="EVB18" s="91"/>
      <c r="EVC18" s="85"/>
      <c r="EVD18" s="91"/>
      <c r="EVE18" s="85"/>
      <c r="EVF18" s="91"/>
      <c r="EVG18" s="85"/>
      <c r="EVH18" s="91"/>
      <c r="EVI18" s="85"/>
      <c r="EVJ18" s="91"/>
      <c r="EVK18" s="85"/>
      <c r="EVL18" s="91"/>
      <c r="EVM18" s="85"/>
      <c r="EVN18" s="91"/>
      <c r="EVO18" s="85"/>
      <c r="EVP18" s="91"/>
      <c r="EVQ18" s="85"/>
      <c r="EVR18" s="91"/>
      <c r="EVS18" s="85"/>
      <c r="EVT18" s="91"/>
      <c r="EVU18" s="85"/>
      <c r="EVV18" s="91"/>
      <c r="EVW18" s="85"/>
      <c r="EVX18" s="91"/>
      <c r="EVY18" s="85"/>
      <c r="EVZ18" s="91"/>
      <c r="EWA18" s="85"/>
      <c r="EWB18" s="91"/>
      <c r="EWC18" s="85"/>
      <c r="EWD18" s="91"/>
      <c r="EWE18" s="85"/>
      <c r="EWF18" s="91"/>
      <c r="EWG18" s="85"/>
      <c r="EWH18" s="91"/>
      <c r="EWI18" s="85"/>
      <c r="EWJ18" s="91"/>
      <c r="EWK18" s="85"/>
      <c r="EWL18" s="91"/>
      <c r="EWM18" s="85"/>
      <c r="EWN18" s="91"/>
      <c r="EWO18" s="85"/>
      <c r="EWP18" s="91"/>
      <c r="EWQ18" s="85"/>
      <c r="EWR18" s="91"/>
      <c r="EWS18" s="85"/>
      <c r="EWT18" s="91"/>
      <c r="EWU18" s="85"/>
      <c r="EWV18" s="91"/>
      <c r="EWW18" s="85"/>
      <c r="EWX18" s="91"/>
      <c r="EWY18" s="85"/>
      <c r="EWZ18" s="91"/>
      <c r="EXA18" s="85"/>
      <c r="EXB18" s="91"/>
      <c r="EXC18" s="85"/>
      <c r="EXD18" s="91"/>
      <c r="EXE18" s="85"/>
      <c r="EXF18" s="91"/>
      <c r="EXG18" s="85"/>
      <c r="EXH18" s="91"/>
      <c r="EXI18" s="85"/>
      <c r="EXJ18" s="91"/>
      <c r="EXK18" s="85"/>
      <c r="EXL18" s="91"/>
      <c r="EXM18" s="85"/>
      <c r="EXN18" s="91"/>
      <c r="EXO18" s="85"/>
      <c r="EXP18" s="91"/>
      <c r="EXQ18" s="85"/>
      <c r="EXR18" s="91"/>
      <c r="EXS18" s="85"/>
      <c r="EXT18" s="91"/>
      <c r="EXU18" s="85"/>
      <c r="EXV18" s="91"/>
      <c r="EXW18" s="85"/>
      <c r="EXX18" s="91"/>
      <c r="EXY18" s="85"/>
      <c r="EXZ18" s="91"/>
      <c r="EYA18" s="85"/>
      <c r="EYB18" s="91"/>
      <c r="EYC18" s="85"/>
      <c r="EYD18" s="91"/>
      <c r="EYE18" s="85"/>
      <c r="EYF18" s="91"/>
      <c r="EYG18" s="85"/>
      <c r="EYH18" s="91"/>
      <c r="EYI18" s="85"/>
      <c r="EYJ18" s="91"/>
      <c r="EYK18" s="85"/>
      <c r="EYL18" s="91"/>
      <c r="EYM18" s="85"/>
      <c r="EYN18" s="91"/>
      <c r="EYO18" s="85"/>
      <c r="EYP18" s="91"/>
      <c r="EYQ18" s="85"/>
      <c r="EYR18" s="91"/>
      <c r="EYS18" s="85"/>
      <c r="EYT18" s="91"/>
      <c r="EYU18" s="85"/>
      <c r="EYV18" s="91"/>
      <c r="EYW18" s="85"/>
      <c r="EYX18" s="91"/>
      <c r="EYY18" s="85"/>
      <c r="EYZ18" s="91"/>
      <c r="EZA18" s="85"/>
      <c r="EZB18" s="91"/>
      <c r="EZC18" s="85"/>
      <c r="EZD18" s="91"/>
      <c r="EZE18" s="85"/>
      <c r="EZF18" s="91"/>
      <c r="EZG18" s="85"/>
      <c r="EZH18" s="91"/>
      <c r="EZI18" s="85"/>
      <c r="EZJ18" s="91"/>
      <c r="EZK18" s="85"/>
      <c r="EZL18" s="91"/>
      <c r="EZM18" s="85"/>
      <c r="EZN18" s="91"/>
      <c r="EZO18" s="85"/>
      <c r="EZP18" s="91"/>
      <c r="EZQ18" s="85"/>
      <c r="EZR18" s="91"/>
      <c r="EZS18" s="85"/>
      <c r="EZT18" s="91"/>
      <c r="EZU18" s="85"/>
      <c r="EZV18" s="91"/>
      <c r="EZW18" s="85"/>
      <c r="EZX18" s="91"/>
      <c r="EZY18" s="85"/>
      <c r="EZZ18" s="91"/>
      <c r="FAA18" s="85"/>
      <c r="FAB18" s="91"/>
      <c r="FAC18" s="85"/>
      <c r="FAD18" s="91"/>
      <c r="FAE18" s="85"/>
      <c r="FAF18" s="91"/>
      <c r="FAG18" s="85"/>
      <c r="FAH18" s="91"/>
      <c r="FAI18" s="85"/>
      <c r="FAJ18" s="91"/>
      <c r="FAK18" s="85"/>
      <c r="FAL18" s="91"/>
      <c r="FAM18" s="85"/>
      <c r="FAN18" s="91"/>
      <c r="FAO18" s="85"/>
      <c r="FAP18" s="91"/>
      <c r="FAQ18" s="85"/>
      <c r="FAR18" s="91"/>
      <c r="FAS18" s="85"/>
      <c r="FAT18" s="91"/>
      <c r="FAU18" s="85"/>
      <c r="FAV18" s="91"/>
      <c r="FAW18" s="85"/>
      <c r="FAX18" s="91"/>
      <c r="FAY18" s="85"/>
      <c r="FAZ18" s="91"/>
      <c r="FBA18" s="85"/>
      <c r="FBB18" s="91"/>
      <c r="FBC18" s="85"/>
      <c r="FBD18" s="91"/>
      <c r="FBE18" s="85"/>
      <c r="FBF18" s="91"/>
      <c r="FBG18" s="85"/>
      <c r="FBH18" s="91"/>
      <c r="FBI18" s="85"/>
      <c r="FBJ18" s="91"/>
      <c r="FBK18" s="85"/>
      <c r="FBL18" s="91"/>
      <c r="FBM18" s="85"/>
      <c r="FBN18" s="91"/>
      <c r="FBO18" s="85"/>
      <c r="FBP18" s="91"/>
      <c r="FBQ18" s="85"/>
      <c r="FBR18" s="91"/>
      <c r="FBS18" s="85"/>
      <c r="FBT18" s="91"/>
      <c r="FBU18" s="85"/>
      <c r="FBV18" s="91"/>
      <c r="FBW18" s="85"/>
      <c r="FBX18" s="91"/>
      <c r="FBY18" s="85"/>
      <c r="FBZ18" s="91"/>
      <c r="FCA18" s="85"/>
      <c r="FCB18" s="91"/>
      <c r="FCC18" s="85"/>
      <c r="FCD18" s="91"/>
      <c r="FCE18" s="85"/>
      <c r="FCF18" s="91"/>
      <c r="FCG18" s="85"/>
      <c r="FCH18" s="91"/>
      <c r="FCI18" s="85"/>
      <c r="FCJ18" s="91"/>
      <c r="FCK18" s="85"/>
      <c r="FCL18" s="91"/>
      <c r="FCM18" s="85"/>
      <c r="FCN18" s="91"/>
      <c r="FCO18" s="85"/>
      <c r="FCP18" s="91"/>
      <c r="FCQ18" s="85"/>
      <c r="FCR18" s="91"/>
      <c r="FCS18" s="85"/>
      <c r="FCT18" s="91"/>
      <c r="FCU18" s="85"/>
      <c r="FCV18" s="91"/>
      <c r="FCW18" s="85"/>
      <c r="FCX18" s="91"/>
      <c r="FCY18" s="85"/>
      <c r="FCZ18" s="91"/>
      <c r="FDA18" s="85"/>
      <c r="FDB18" s="91"/>
      <c r="FDC18" s="85"/>
      <c r="FDD18" s="91"/>
      <c r="FDE18" s="85"/>
      <c r="FDF18" s="91"/>
      <c r="FDG18" s="85"/>
      <c r="FDH18" s="91"/>
      <c r="FDI18" s="85"/>
      <c r="FDJ18" s="91"/>
      <c r="FDK18" s="85"/>
      <c r="FDL18" s="91"/>
      <c r="FDM18" s="85"/>
      <c r="FDN18" s="91"/>
      <c r="FDO18" s="85"/>
      <c r="FDP18" s="91"/>
      <c r="FDQ18" s="85"/>
      <c r="FDR18" s="91"/>
      <c r="FDS18" s="85"/>
      <c r="FDT18" s="91"/>
      <c r="FDU18" s="85"/>
      <c r="FDV18" s="91"/>
      <c r="FDW18" s="85"/>
      <c r="FDX18" s="91"/>
      <c r="FDY18" s="85"/>
      <c r="FDZ18" s="91"/>
      <c r="FEA18" s="85"/>
      <c r="FEB18" s="91"/>
      <c r="FEC18" s="85"/>
      <c r="FED18" s="91"/>
      <c r="FEE18" s="85"/>
      <c r="FEF18" s="91"/>
      <c r="FEG18" s="85"/>
      <c r="FEH18" s="91"/>
      <c r="FEI18" s="85"/>
      <c r="FEJ18" s="91"/>
      <c r="FEK18" s="85"/>
      <c r="FEL18" s="91"/>
      <c r="FEM18" s="85"/>
      <c r="FEN18" s="91"/>
      <c r="FEO18" s="85"/>
      <c r="FEP18" s="91"/>
      <c r="FEQ18" s="85"/>
      <c r="FER18" s="91"/>
      <c r="FES18" s="85"/>
      <c r="FET18" s="91"/>
      <c r="FEU18" s="85"/>
      <c r="FEV18" s="91"/>
      <c r="FEW18" s="85"/>
      <c r="FEX18" s="91"/>
      <c r="FEY18" s="85"/>
      <c r="FEZ18" s="91"/>
      <c r="FFA18" s="85"/>
      <c r="FFB18" s="91"/>
      <c r="FFC18" s="85"/>
      <c r="FFD18" s="91"/>
      <c r="FFE18" s="85"/>
      <c r="FFF18" s="91"/>
      <c r="FFG18" s="85"/>
      <c r="FFH18" s="91"/>
      <c r="FFI18" s="85"/>
      <c r="FFJ18" s="91"/>
      <c r="FFK18" s="85"/>
      <c r="FFL18" s="91"/>
      <c r="FFM18" s="85"/>
      <c r="FFN18" s="91"/>
      <c r="FFO18" s="85"/>
      <c r="FFP18" s="91"/>
      <c r="FFQ18" s="85"/>
      <c r="FFR18" s="91"/>
      <c r="FFS18" s="85"/>
      <c r="FFT18" s="91"/>
      <c r="FFU18" s="85"/>
      <c r="FFV18" s="91"/>
      <c r="FFW18" s="85"/>
      <c r="FFX18" s="91"/>
      <c r="FFY18" s="85"/>
      <c r="FFZ18" s="91"/>
      <c r="FGA18" s="85"/>
      <c r="FGB18" s="91"/>
      <c r="FGC18" s="85"/>
      <c r="FGD18" s="91"/>
      <c r="FGE18" s="85"/>
      <c r="FGF18" s="91"/>
      <c r="FGG18" s="85"/>
      <c r="FGH18" s="91"/>
      <c r="FGI18" s="85"/>
      <c r="FGJ18" s="91"/>
      <c r="FGK18" s="85"/>
      <c r="FGL18" s="91"/>
      <c r="FGM18" s="85"/>
      <c r="FGN18" s="91"/>
      <c r="FGO18" s="85"/>
      <c r="FGP18" s="91"/>
      <c r="FGQ18" s="85"/>
      <c r="FGR18" s="91"/>
      <c r="FGS18" s="85"/>
      <c r="FGT18" s="91"/>
      <c r="FGU18" s="85"/>
      <c r="FGV18" s="91"/>
      <c r="FGW18" s="85"/>
      <c r="FGX18" s="91"/>
      <c r="FGY18" s="85"/>
      <c r="FGZ18" s="91"/>
      <c r="FHA18" s="85"/>
      <c r="FHB18" s="91"/>
      <c r="FHC18" s="85"/>
      <c r="FHD18" s="91"/>
      <c r="FHE18" s="85"/>
      <c r="FHF18" s="91"/>
      <c r="FHG18" s="85"/>
      <c r="FHH18" s="91"/>
      <c r="FHI18" s="85"/>
      <c r="FHJ18" s="91"/>
      <c r="FHK18" s="85"/>
      <c r="FHL18" s="91"/>
      <c r="FHM18" s="85"/>
      <c r="FHN18" s="91"/>
      <c r="FHO18" s="85"/>
      <c r="FHP18" s="91"/>
      <c r="FHQ18" s="85"/>
      <c r="FHR18" s="91"/>
      <c r="FHS18" s="85"/>
      <c r="FHT18" s="91"/>
      <c r="FHU18" s="85"/>
      <c r="FHV18" s="91"/>
      <c r="FHW18" s="85"/>
      <c r="FHX18" s="91"/>
      <c r="FHY18" s="85"/>
      <c r="FHZ18" s="91"/>
      <c r="FIA18" s="85"/>
      <c r="FIB18" s="91"/>
      <c r="FIC18" s="85"/>
      <c r="FID18" s="91"/>
      <c r="FIE18" s="85"/>
      <c r="FIF18" s="91"/>
      <c r="FIG18" s="85"/>
      <c r="FIH18" s="91"/>
      <c r="FII18" s="85"/>
      <c r="FIJ18" s="91"/>
      <c r="FIK18" s="85"/>
      <c r="FIL18" s="91"/>
      <c r="FIM18" s="85"/>
      <c r="FIN18" s="91"/>
      <c r="FIO18" s="85"/>
      <c r="FIP18" s="91"/>
      <c r="FIQ18" s="85"/>
      <c r="FIR18" s="91"/>
      <c r="FIS18" s="85"/>
      <c r="FIT18" s="91"/>
      <c r="FIU18" s="85"/>
      <c r="FIV18" s="91"/>
      <c r="FIW18" s="85"/>
      <c r="FIX18" s="91"/>
      <c r="FIY18" s="85"/>
      <c r="FIZ18" s="91"/>
      <c r="FJA18" s="85"/>
      <c r="FJB18" s="91"/>
      <c r="FJC18" s="85"/>
      <c r="FJD18" s="91"/>
      <c r="FJE18" s="85"/>
      <c r="FJF18" s="91"/>
      <c r="FJG18" s="85"/>
      <c r="FJH18" s="91"/>
      <c r="FJI18" s="85"/>
      <c r="FJJ18" s="91"/>
      <c r="FJK18" s="85"/>
      <c r="FJL18" s="91"/>
      <c r="FJM18" s="85"/>
      <c r="FJN18" s="91"/>
      <c r="FJO18" s="85"/>
      <c r="FJP18" s="91"/>
      <c r="FJQ18" s="85"/>
      <c r="FJR18" s="91"/>
      <c r="FJS18" s="85"/>
      <c r="FJT18" s="91"/>
      <c r="FJU18" s="85"/>
      <c r="FJV18" s="91"/>
      <c r="FJW18" s="85"/>
      <c r="FJX18" s="91"/>
      <c r="FJY18" s="85"/>
      <c r="FJZ18" s="91"/>
      <c r="FKA18" s="85"/>
      <c r="FKB18" s="91"/>
      <c r="FKC18" s="85"/>
      <c r="FKD18" s="91"/>
      <c r="FKE18" s="85"/>
      <c r="FKF18" s="91"/>
      <c r="FKG18" s="85"/>
      <c r="FKH18" s="91"/>
      <c r="FKI18" s="85"/>
      <c r="FKJ18" s="91"/>
      <c r="FKK18" s="85"/>
      <c r="FKL18" s="91"/>
      <c r="FKM18" s="85"/>
      <c r="FKN18" s="91"/>
      <c r="FKO18" s="85"/>
      <c r="FKP18" s="91"/>
      <c r="FKQ18" s="85"/>
      <c r="FKR18" s="91"/>
      <c r="FKS18" s="85"/>
      <c r="FKT18" s="91"/>
      <c r="FKU18" s="85"/>
      <c r="FKV18" s="91"/>
      <c r="FKW18" s="85"/>
      <c r="FKX18" s="91"/>
      <c r="FKY18" s="85"/>
      <c r="FKZ18" s="91"/>
      <c r="FLA18" s="85"/>
      <c r="FLB18" s="91"/>
      <c r="FLC18" s="85"/>
      <c r="FLD18" s="91"/>
      <c r="FLE18" s="85"/>
      <c r="FLF18" s="91"/>
      <c r="FLG18" s="85"/>
      <c r="FLH18" s="91"/>
      <c r="FLI18" s="85"/>
      <c r="FLJ18" s="91"/>
      <c r="FLK18" s="85"/>
      <c r="FLL18" s="91"/>
      <c r="FLM18" s="85"/>
      <c r="FLN18" s="91"/>
      <c r="FLO18" s="85"/>
      <c r="FLP18" s="91"/>
      <c r="FLQ18" s="85"/>
      <c r="FLR18" s="91"/>
      <c r="FLS18" s="85"/>
      <c r="FLT18" s="91"/>
      <c r="FLU18" s="85"/>
      <c r="FLV18" s="91"/>
      <c r="FLW18" s="85"/>
      <c r="FLX18" s="91"/>
      <c r="FLY18" s="85"/>
      <c r="FLZ18" s="91"/>
      <c r="FMA18" s="85"/>
      <c r="FMB18" s="91"/>
      <c r="FMC18" s="85"/>
      <c r="FMD18" s="91"/>
      <c r="FME18" s="85"/>
      <c r="FMF18" s="91"/>
      <c r="FMG18" s="85"/>
      <c r="FMH18" s="91"/>
      <c r="FMI18" s="85"/>
      <c r="FMJ18" s="91"/>
      <c r="FMK18" s="85"/>
      <c r="FML18" s="91"/>
      <c r="FMM18" s="85"/>
      <c r="FMN18" s="91"/>
      <c r="FMO18" s="85"/>
      <c r="FMP18" s="91"/>
      <c r="FMQ18" s="85"/>
      <c r="FMR18" s="91"/>
      <c r="FMS18" s="85"/>
      <c r="FMT18" s="91"/>
      <c r="FMU18" s="85"/>
      <c r="FMV18" s="91"/>
      <c r="FMW18" s="85"/>
      <c r="FMX18" s="91"/>
      <c r="FMY18" s="85"/>
      <c r="FMZ18" s="91"/>
      <c r="FNA18" s="85"/>
      <c r="FNB18" s="91"/>
      <c r="FNC18" s="85"/>
      <c r="FND18" s="91"/>
      <c r="FNE18" s="85"/>
      <c r="FNF18" s="91"/>
      <c r="FNG18" s="85"/>
      <c r="FNH18" s="91"/>
      <c r="FNI18" s="85"/>
      <c r="FNJ18" s="91"/>
      <c r="FNK18" s="85"/>
      <c r="FNL18" s="91"/>
      <c r="FNM18" s="85"/>
      <c r="FNN18" s="91"/>
      <c r="FNO18" s="85"/>
      <c r="FNP18" s="91"/>
      <c r="FNQ18" s="85"/>
      <c r="FNR18" s="91"/>
      <c r="FNS18" s="85"/>
      <c r="FNT18" s="91"/>
      <c r="FNU18" s="85"/>
      <c r="FNV18" s="91"/>
      <c r="FNW18" s="85"/>
      <c r="FNX18" s="91"/>
      <c r="FNY18" s="85"/>
      <c r="FNZ18" s="91"/>
      <c r="FOA18" s="85"/>
      <c r="FOB18" s="91"/>
      <c r="FOC18" s="85"/>
      <c r="FOD18" s="91"/>
      <c r="FOE18" s="85"/>
      <c r="FOF18" s="91"/>
      <c r="FOG18" s="85"/>
      <c r="FOH18" s="91"/>
      <c r="FOI18" s="85"/>
      <c r="FOJ18" s="91"/>
      <c r="FOK18" s="85"/>
      <c r="FOL18" s="91"/>
      <c r="FOM18" s="85"/>
      <c r="FON18" s="91"/>
      <c r="FOO18" s="85"/>
      <c r="FOP18" s="91"/>
      <c r="FOQ18" s="85"/>
      <c r="FOR18" s="91"/>
      <c r="FOS18" s="85"/>
      <c r="FOT18" s="91"/>
      <c r="FOU18" s="85"/>
      <c r="FOV18" s="91"/>
      <c r="FOW18" s="85"/>
      <c r="FOX18" s="91"/>
      <c r="FOY18" s="85"/>
      <c r="FOZ18" s="91"/>
      <c r="FPA18" s="85"/>
      <c r="FPB18" s="91"/>
      <c r="FPC18" s="85"/>
      <c r="FPD18" s="91"/>
      <c r="FPE18" s="85"/>
      <c r="FPF18" s="91"/>
      <c r="FPG18" s="85"/>
      <c r="FPH18" s="91"/>
      <c r="FPI18" s="85"/>
      <c r="FPJ18" s="91"/>
      <c r="FPK18" s="85"/>
      <c r="FPL18" s="91"/>
      <c r="FPM18" s="85"/>
      <c r="FPN18" s="91"/>
      <c r="FPO18" s="85"/>
      <c r="FPP18" s="91"/>
      <c r="FPQ18" s="85"/>
      <c r="FPR18" s="91"/>
      <c r="FPS18" s="85"/>
      <c r="FPT18" s="91"/>
      <c r="FPU18" s="85"/>
      <c r="FPV18" s="91"/>
      <c r="FPW18" s="85"/>
      <c r="FPX18" s="91"/>
      <c r="FPY18" s="85"/>
      <c r="FPZ18" s="91"/>
      <c r="FQA18" s="85"/>
      <c r="FQB18" s="91"/>
      <c r="FQC18" s="85"/>
      <c r="FQD18" s="91"/>
      <c r="FQE18" s="85"/>
      <c r="FQF18" s="91"/>
      <c r="FQG18" s="85"/>
      <c r="FQH18" s="91"/>
      <c r="FQI18" s="85"/>
      <c r="FQJ18" s="91"/>
      <c r="FQK18" s="85"/>
      <c r="FQL18" s="91"/>
      <c r="FQM18" s="85"/>
      <c r="FQN18" s="91"/>
      <c r="FQO18" s="85"/>
      <c r="FQP18" s="91"/>
      <c r="FQQ18" s="85"/>
      <c r="FQR18" s="91"/>
      <c r="FQS18" s="85"/>
      <c r="FQT18" s="91"/>
      <c r="FQU18" s="85"/>
      <c r="FQV18" s="91"/>
      <c r="FQW18" s="85"/>
      <c r="FQX18" s="91"/>
      <c r="FQY18" s="85"/>
      <c r="FQZ18" s="91"/>
      <c r="FRA18" s="85"/>
      <c r="FRB18" s="91"/>
      <c r="FRC18" s="85"/>
      <c r="FRD18" s="91"/>
      <c r="FRE18" s="85"/>
      <c r="FRF18" s="91"/>
      <c r="FRG18" s="85"/>
      <c r="FRH18" s="91"/>
      <c r="FRI18" s="85"/>
      <c r="FRJ18" s="91"/>
      <c r="FRK18" s="85"/>
      <c r="FRL18" s="91"/>
      <c r="FRM18" s="85"/>
      <c r="FRN18" s="91"/>
      <c r="FRO18" s="85"/>
      <c r="FRP18" s="91"/>
      <c r="FRQ18" s="85"/>
      <c r="FRR18" s="91"/>
      <c r="FRS18" s="85"/>
      <c r="FRT18" s="91"/>
      <c r="FRU18" s="85"/>
      <c r="FRV18" s="91"/>
      <c r="FRW18" s="85"/>
      <c r="FRX18" s="91"/>
      <c r="FRY18" s="85"/>
      <c r="FRZ18" s="91"/>
      <c r="FSA18" s="85"/>
      <c r="FSB18" s="91"/>
      <c r="FSC18" s="85"/>
      <c r="FSD18" s="91"/>
      <c r="FSE18" s="85"/>
      <c r="FSF18" s="91"/>
      <c r="FSG18" s="85"/>
      <c r="FSH18" s="91"/>
      <c r="FSI18" s="85"/>
      <c r="FSJ18" s="91"/>
      <c r="FSK18" s="85"/>
      <c r="FSL18" s="91"/>
      <c r="FSM18" s="85"/>
      <c r="FSN18" s="91"/>
      <c r="FSO18" s="85"/>
      <c r="FSP18" s="91"/>
      <c r="FSQ18" s="85"/>
      <c r="FSR18" s="91"/>
      <c r="FSS18" s="85"/>
      <c r="FST18" s="91"/>
      <c r="FSU18" s="85"/>
      <c r="FSV18" s="91"/>
      <c r="FSW18" s="85"/>
      <c r="FSX18" s="91"/>
      <c r="FSY18" s="85"/>
      <c r="FSZ18" s="91"/>
      <c r="FTA18" s="85"/>
      <c r="FTB18" s="91"/>
      <c r="FTC18" s="85"/>
      <c r="FTD18" s="91"/>
      <c r="FTE18" s="85"/>
      <c r="FTF18" s="91"/>
      <c r="FTG18" s="85"/>
      <c r="FTH18" s="91"/>
      <c r="FTI18" s="85"/>
      <c r="FTJ18" s="91"/>
      <c r="FTK18" s="85"/>
      <c r="FTL18" s="91"/>
      <c r="FTM18" s="85"/>
      <c r="FTN18" s="91"/>
      <c r="FTO18" s="85"/>
      <c r="FTP18" s="91"/>
      <c r="FTQ18" s="85"/>
      <c r="FTR18" s="91"/>
      <c r="FTS18" s="85"/>
      <c r="FTT18" s="91"/>
      <c r="FTU18" s="85"/>
      <c r="FTV18" s="91"/>
      <c r="FTW18" s="85"/>
      <c r="FTX18" s="91"/>
      <c r="FTY18" s="85"/>
      <c r="FTZ18" s="91"/>
      <c r="FUA18" s="85"/>
      <c r="FUB18" s="91"/>
      <c r="FUC18" s="85"/>
      <c r="FUD18" s="91"/>
      <c r="FUE18" s="85"/>
      <c r="FUF18" s="91"/>
      <c r="FUG18" s="85"/>
      <c r="FUH18" s="91"/>
      <c r="FUI18" s="85"/>
      <c r="FUJ18" s="91"/>
      <c r="FUK18" s="85"/>
      <c r="FUL18" s="91"/>
      <c r="FUM18" s="85"/>
      <c r="FUN18" s="91"/>
      <c r="FUO18" s="85"/>
      <c r="FUP18" s="91"/>
      <c r="FUQ18" s="85"/>
      <c r="FUR18" s="91"/>
      <c r="FUS18" s="85"/>
      <c r="FUT18" s="91"/>
      <c r="FUU18" s="85"/>
      <c r="FUV18" s="91"/>
      <c r="FUW18" s="85"/>
      <c r="FUX18" s="91"/>
      <c r="FUY18" s="85"/>
      <c r="FUZ18" s="91"/>
      <c r="FVA18" s="85"/>
      <c r="FVB18" s="91"/>
      <c r="FVC18" s="85"/>
      <c r="FVD18" s="91"/>
      <c r="FVE18" s="85"/>
      <c r="FVF18" s="91"/>
      <c r="FVG18" s="85"/>
      <c r="FVH18" s="91"/>
      <c r="FVI18" s="85"/>
      <c r="FVJ18" s="91"/>
      <c r="FVK18" s="85"/>
      <c r="FVL18" s="91"/>
      <c r="FVM18" s="85"/>
      <c r="FVN18" s="91"/>
      <c r="FVO18" s="85"/>
      <c r="FVP18" s="91"/>
      <c r="FVQ18" s="85"/>
      <c r="FVR18" s="91"/>
      <c r="FVS18" s="85"/>
      <c r="FVT18" s="91"/>
      <c r="FVU18" s="85"/>
      <c r="FVV18" s="91"/>
      <c r="FVW18" s="85"/>
      <c r="FVX18" s="91"/>
      <c r="FVY18" s="85"/>
      <c r="FVZ18" s="91"/>
      <c r="FWA18" s="85"/>
      <c r="FWB18" s="91"/>
      <c r="FWC18" s="85"/>
      <c r="FWD18" s="91"/>
      <c r="FWE18" s="85"/>
      <c r="FWF18" s="91"/>
      <c r="FWG18" s="85"/>
      <c r="FWH18" s="91"/>
      <c r="FWI18" s="85"/>
      <c r="FWJ18" s="91"/>
      <c r="FWK18" s="85"/>
      <c r="FWL18" s="91"/>
      <c r="FWM18" s="85"/>
      <c r="FWN18" s="91"/>
      <c r="FWO18" s="85"/>
      <c r="FWP18" s="91"/>
      <c r="FWQ18" s="85"/>
      <c r="FWR18" s="91"/>
      <c r="FWS18" s="85"/>
      <c r="FWT18" s="91"/>
      <c r="FWU18" s="85"/>
      <c r="FWV18" s="91"/>
      <c r="FWW18" s="85"/>
      <c r="FWX18" s="91"/>
      <c r="FWY18" s="85"/>
      <c r="FWZ18" s="91"/>
      <c r="FXA18" s="85"/>
      <c r="FXB18" s="91"/>
      <c r="FXC18" s="85"/>
      <c r="FXD18" s="91"/>
      <c r="FXE18" s="85"/>
      <c r="FXF18" s="91"/>
      <c r="FXG18" s="85"/>
      <c r="FXH18" s="91"/>
      <c r="FXI18" s="85"/>
      <c r="FXJ18" s="91"/>
      <c r="FXK18" s="85"/>
      <c r="FXL18" s="91"/>
      <c r="FXM18" s="85"/>
      <c r="FXN18" s="91"/>
      <c r="FXO18" s="85"/>
      <c r="FXP18" s="91"/>
      <c r="FXQ18" s="85"/>
      <c r="FXR18" s="91"/>
      <c r="FXS18" s="85"/>
      <c r="FXT18" s="91"/>
      <c r="FXU18" s="85"/>
      <c r="FXV18" s="91"/>
      <c r="FXW18" s="85"/>
      <c r="FXX18" s="91"/>
      <c r="FXY18" s="85"/>
      <c r="FXZ18" s="91"/>
      <c r="FYA18" s="85"/>
      <c r="FYB18" s="91"/>
      <c r="FYC18" s="85"/>
      <c r="FYD18" s="91"/>
      <c r="FYE18" s="85"/>
      <c r="FYF18" s="91"/>
      <c r="FYG18" s="85"/>
      <c r="FYH18" s="91"/>
      <c r="FYI18" s="85"/>
      <c r="FYJ18" s="91"/>
      <c r="FYK18" s="85"/>
      <c r="FYL18" s="91"/>
      <c r="FYM18" s="85"/>
      <c r="FYN18" s="91"/>
      <c r="FYO18" s="85"/>
      <c r="FYP18" s="91"/>
      <c r="FYQ18" s="85"/>
      <c r="FYR18" s="91"/>
      <c r="FYS18" s="85"/>
      <c r="FYT18" s="91"/>
      <c r="FYU18" s="85"/>
      <c r="FYV18" s="91"/>
      <c r="FYW18" s="85"/>
      <c r="FYX18" s="91"/>
      <c r="FYY18" s="85"/>
      <c r="FYZ18" s="91"/>
      <c r="FZA18" s="85"/>
      <c r="FZB18" s="91"/>
      <c r="FZC18" s="85"/>
      <c r="FZD18" s="91"/>
      <c r="FZE18" s="85"/>
      <c r="FZF18" s="91"/>
      <c r="FZG18" s="85"/>
      <c r="FZH18" s="91"/>
      <c r="FZI18" s="85"/>
      <c r="FZJ18" s="91"/>
      <c r="FZK18" s="85"/>
      <c r="FZL18" s="91"/>
      <c r="FZM18" s="85"/>
      <c r="FZN18" s="91"/>
      <c r="FZO18" s="85"/>
      <c r="FZP18" s="91"/>
      <c r="FZQ18" s="85"/>
      <c r="FZR18" s="91"/>
      <c r="FZS18" s="85"/>
      <c r="FZT18" s="91"/>
      <c r="FZU18" s="85"/>
      <c r="FZV18" s="91"/>
      <c r="FZW18" s="85"/>
      <c r="FZX18" s="91"/>
      <c r="FZY18" s="85"/>
      <c r="FZZ18" s="91"/>
      <c r="GAA18" s="85"/>
      <c r="GAB18" s="91"/>
      <c r="GAC18" s="85"/>
      <c r="GAD18" s="91"/>
      <c r="GAE18" s="85"/>
      <c r="GAF18" s="91"/>
      <c r="GAG18" s="85"/>
      <c r="GAH18" s="91"/>
      <c r="GAI18" s="85"/>
      <c r="GAJ18" s="91"/>
      <c r="GAK18" s="85"/>
      <c r="GAL18" s="91"/>
      <c r="GAM18" s="85"/>
      <c r="GAN18" s="91"/>
      <c r="GAO18" s="85"/>
      <c r="GAP18" s="91"/>
      <c r="GAQ18" s="85"/>
      <c r="GAR18" s="91"/>
      <c r="GAS18" s="85"/>
      <c r="GAT18" s="91"/>
      <c r="GAU18" s="85"/>
      <c r="GAV18" s="91"/>
      <c r="GAW18" s="85"/>
      <c r="GAX18" s="91"/>
      <c r="GAY18" s="85"/>
      <c r="GAZ18" s="91"/>
      <c r="GBA18" s="85"/>
      <c r="GBB18" s="91"/>
      <c r="GBC18" s="85"/>
      <c r="GBD18" s="91"/>
      <c r="GBE18" s="85"/>
      <c r="GBF18" s="91"/>
      <c r="GBG18" s="85"/>
      <c r="GBH18" s="91"/>
      <c r="GBI18" s="85"/>
      <c r="GBJ18" s="91"/>
      <c r="GBK18" s="85"/>
      <c r="GBL18" s="91"/>
      <c r="GBM18" s="85"/>
      <c r="GBN18" s="91"/>
      <c r="GBO18" s="85"/>
      <c r="GBP18" s="91"/>
      <c r="GBQ18" s="85"/>
      <c r="GBR18" s="91"/>
      <c r="GBS18" s="85"/>
      <c r="GBT18" s="91"/>
      <c r="GBU18" s="85"/>
      <c r="GBV18" s="91"/>
      <c r="GBW18" s="85"/>
      <c r="GBX18" s="91"/>
      <c r="GBY18" s="85"/>
      <c r="GBZ18" s="91"/>
      <c r="GCA18" s="85"/>
      <c r="GCB18" s="91"/>
      <c r="GCC18" s="85"/>
      <c r="GCD18" s="91"/>
      <c r="GCE18" s="85"/>
      <c r="GCF18" s="91"/>
      <c r="GCG18" s="85"/>
      <c r="GCH18" s="91"/>
      <c r="GCI18" s="85"/>
      <c r="GCJ18" s="91"/>
      <c r="GCK18" s="85"/>
      <c r="GCL18" s="91"/>
      <c r="GCM18" s="85"/>
      <c r="GCN18" s="91"/>
      <c r="GCO18" s="85"/>
      <c r="GCP18" s="91"/>
      <c r="GCQ18" s="85"/>
      <c r="GCR18" s="91"/>
      <c r="GCS18" s="85"/>
      <c r="GCT18" s="91"/>
      <c r="GCU18" s="85"/>
      <c r="GCV18" s="91"/>
      <c r="GCW18" s="85"/>
      <c r="GCX18" s="91"/>
      <c r="GCY18" s="85"/>
      <c r="GCZ18" s="91"/>
      <c r="GDA18" s="85"/>
      <c r="GDB18" s="91"/>
      <c r="GDC18" s="85"/>
      <c r="GDD18" s="91"/>
      <c r="GDE18" s="85"/>
      <c r="GDF18" s="91"/>
      <c r="GDG18" s="85"/>
      <c r="GDH18" s="91"/>
      <c r="GDI18" s="85"/>
      <c r="GDJ18" s="91"/>
      <c r="GDK18" s="85"/>
      <c r="GDL18" s="91"/>
      <c r="GDM18" s="85"/>
      <c r="GDN18" s="91"/>
      <c r="GDO18" s="85"/>
      <c r="GDP18" s="91"/>
      <c r="GDQ18" s="85"/>
      <c r="GDR18" s="91"/>
      <c r="GDS18" s="85"/>
      <c r="GDT18" s="91"/>
      <c r="GDU18" s="85"/>
      <c r="GDV18" s="91"/>
      <c r="GDW18" s="85"/>
      <c r="GDX18" s="91"/>
      <c r="GDY18" s="85"/>
      <c r="GDZ18" s="91"/>
      <c r="GEA18" s="85"/>
      <c r="GEB18" s="91"/>
      <c r="GEC18" s="85"/>
      <c r="GED18" s="91"/>
      <c r="GEE18" s="85"/>
      <c r="GEF18" s="91"/>
      <c r="GEG18" s="85"/>
      <c r="GEH18" s="91"/>
      <c r="GEI18" s="85"/>
      <c r="GEJ18" s="91"/>
      <c r="GEK18" s="85"/>
      <c r="GEL18" s="91"/>
      <c r="GEM18" s="85"/>
      <c r="GEN18" s="91"/>
      <c r="GEO18" s="85"/>
      <c r="GEP18" s="91"/>
      <c r="GEQ18" s="85"/>
      <c r="GER18" s="91"/>
      <c r="GES18" s="85"/>
      <c r="GET18" s="91"/>
      <c r="GEU18" s="85"/>
      <c r="GEV18" s="91"/>
      <c r="GEW18" s="85"/>
      <c r="GEX18" s="91"/>
      <c r="GEY18" s="85"/>
      <c r="GEZ18" s="91"/>
      <c r="GFA18" s="85"/>
      <c r="GFB18" s="91"/>
      <c r="GFC18" s="85"/>
      <c r="GFD18" s="91"/>
      <c r="GFE18" s="85"/>
      <c r="GFF18" s="91"/>
      <c r="GFG18" s="85"/>
      <c r="GFH18" s="91"/>
      <c r="GFI18" s="85"/>
      <c r="GFJ18" s="91"/>
      <c r="GFK18" s="85"/>
      <c r="GFL18" s="91"/>
      <c r="GFM18" s="85"/>
      <c r="GFN18" s="91"/>
      <c r="GFO18" s="85"/>
      <c r="GFP18" s="91"/>
      <c r="GFQ18" s="85"/>
      <c r="GFR18" s="91"/>
      <c r="GFS18" s="85"/>
      <c r="GFT18" s="91"/>
      <c r="GFU18" s="85"/>
      <c r="GFV18" s="91"/>
      <c r="GFW18" s="85"/>
      <c r="GFX18" s="91"/>
      <c r="GFY18" s="85"/>
      <c r="GFZ18" s="91"/>
      <c r="GGA18" s="85"/>
      <c r="GGB18" s="91"/>
      <c r="GGC18" s="85"/>
      <c r="GGD18" s="91"/>
      <c r="GGE18" s="85"/>
      <c r="GGF18" s="91"/>
      <c r="GGG18" s="85"/>
      <c r="GGH18" s="91"/>
      <c r="GGI18" s="85"/>
      <c r="GGJ18" s="91"/>
      <c r="GGK18" s="85"/>
      <c r="GGL18" s="91"/>
      <c r="GGM18" s="85"/>
      <c r="GGN18" s="91"/>
      <c r="GGO18" s="85"/>
      <c r="GGP18" s="91"/>
      <c r="GGQ18" s="85"/>
      <c r="GGR18" s="91"/>
      <c r="GGS18" s="85"/>
      <c r="GGT18" s="91"/>
      <c r="GGU18" s="85"/>
      <c r="GGV18" s="91"/>
      <c r="GGW18" s="85"/>
      <c r="GGX18" s="91"/>
      <c r="GGY18" s="85"/>
      <c r="GGZ18" s="91"/>
      <c r="GHA18" s="85"/>
      <c r="GHB18" s="91"/>
      <c r="GHC18" s="85"/>
      <c r="GHD18" s="91"/>
      <c r="GHE18" s="85"/>
      <c r="GHF18" s="91"/>
      <c r="GHG18" s="85"/>
      <c r="GHH18" s="91"/>
      <c r="GHI18" s="85"/>
      <c r="GHJ18" s="91"/>
      <c r="GHK18" s="85"/>
      <c r="GHL18" s="91"/>
      <c r="GHM18" s="85"/>
      <c r="GHN18" s="91"/>
      <c r="GHO18" s="85"/>
      <c r="GHP18" s="91"/>
      <c r="GHQ18" s="85"/>
      <c r="GHR18" s="91"/>
      <c r="GHS18" s="85"/>
      <c r="GHT18" s="91"/>
      <c r="GHU18" s="85"/>
      <c r="GHV18" s="91"/>
      <c r="GHW18" s="85"/>
      <c r="GHX18" s="91"/>
      <c r="GHY18" s="85"/>
      <c r="GHZ18" s="91"/>
      <c r="GIA18" s="85"/>
      <c r="GIB18" s="91"/>
      <c r="GIC18" s="85"/>
      <c r="GID18" s="91"/>
      <c r="GIE18" s="85"/>
      <c r="GIF18" s="91"/>
      <c r="GIG18" s="85"/>
      <c r="GIH18" s="91"/>
      <c r="GII18" s="85"/>
      <c r="GIJ18" s="91"/>
      <c r="GIK18" s="85"/>
      <c r="GIL18" s="91"/>
      <c r="GIM18" s="85"/>
      <c r="GIN18" s="91"/>
      <c r="GIO18" s="85"/>
      <c r="GIP18" s="91"/>
      <c r="GIQ18" s="85"/>
      <c r="GIR18" s="91"/>
      <c r="GIS18" s="85"/>
      <c r="GIT18" s="91"/>
      <c r="GIU18" s="85"/>
      <c r="GIV18" s="91"/>
      <c r="GIW18" s="85"/>
      <c r="GIX18" s="91"/>
      <c r="GIY18" s="85"/>
      <c r="GIZ18" s="91"/>
      <c r="GJA18" s="85"/>
      <c r="GJB18" s="91"/>
      <c r="GJC18" s="85"/>
      <c r="GJD18" s="91"/>
      <c r="GJE18" s="85"/>
      <c r="GJF18" s="91"/>
      <c r="GJG18" s="85"/>
      <c r="GJH18" s="91"/>
      <c r="GJI18" s="85"/>
      <c r="GJJ18" s="91"/>
      <c r="GJK18" s="85"/>
      <c r="GJL18" s="91"/>
      <c r="GJM18" s="85"/>
      <c r="GJN18" s="91"/>
      <c r="GJO18" s="85"/>
      <c r="GJP18" s="91"/>
      <c r="GJQ18" s="85"/>
      <c r="GJR18" s="91"/>
      <c r="GJS18" s="85"/>
      <c r="GJT18" s="91"/>
      <c r="GJU18" s="85"/>
      <c r="GJV18" s="91"/>
      <c r="GJW18" s="85"/>
      <c r="GJX18" s="91"/>
      <c r="GJY18" s="85"/>
      <c r="GJZ18" s="91"/>
      <c r="GKA18" s="85"/>
      <c r="GKB18" s="91"/>
      <c r="GKC18" s="85"/>
      <c r="GKD18" s="91"/>
      <c r="GKE18" s="85"/>
      <c r="GKF18" s="91"/>
      <c r="GKG18" s="85"/>
      <c r="GKH18" s="91"/>
      <c r="GKI18" s="85"/>
      <c r="GKJ18" s="91"/>
      <c r="GKK18" s="85"/>
      <c r="GKL18" s="91"/>
      <c r="GKM18" s="85"/>
      <c r="GKN18" s="91"/>
      <c r="GKO18" s="85"/>
      <c r="GKP18" s="91"/>
      <c r="GKQ18" s="85"/>
      <c r="GKR18" s="91"/>
      <c r="GKS18" s="85"/>
      <c r="GKT18" s="91"/>
      <c r="GKU18" s="85"/>
      <c r="GKV18" s="91"/>
      <c r="GKW18" s="85"/>
      <c r="GKX18" s="91"/>
      <c r="GKY18" s="85"/>
      <c r="GKZ18" s="91"/>
      <c r="GLA18" s="85"/>
      <c r="GLB18" s="91"/>
      <c r="GLC18" s="85"/>
      <c r="GLD18" s="91"/>
      <c r="GLE18" s="85"/>
      <c r="GLF18" s="91"/>
      <c r="GLG18" s="85"/>
      <c r="GLH18" s="91"/>
      <c r="GLI18" s="85"/>
      <c r="GLJ18" s="91"/>
      <c r="GLK18" s="85"/>
      <c r="GLL18" s="91"/>
      <c r="GLM18" s="85"/>
      <c r="GLN18" s="91"/>
      <c r="GLO18" s="85"/>
      <c r="GLP18" s="91"/>
      <c r="GLQ18" s="85"/>
      <c r="GLR18" s="91"/>
      <c r="GLS18" s="85"/>
      <c r="GLT18" s="91"/>
      <c r="GLU18" s="85"/>
      <c r="GLV18" s="91"/>
      <c r="GLW18" s="85"/>
      <c r="GLX18" s="91"/>
      <c r="GLY18" s="85"/>
      <c r="GLZ18" s="91"/>
      <c r="GMA18" s="85"/>
      <c r="GMB18" s="91"/>
      <c r="GMC18" s="85"/>
      <c r="GMD18" s="91"/>
      <c r="GME18" s="85"/>
      <c r="GMF18" s="91"/>
      <c r="GMG18" s="85"/>
      <c r="GMH18" s="91"/>
      <c r="GMI18" s="85"/>
      <c r="GMJ18" s="91"/>
      <c r="GMK18" s="85"/>
      <c r="GML18" s="91"/>
      <c r="GMM18" s="85"/>
      <c r="GMN18" s="91"/>
      <c r="GMO18" s="85"/>
      <c r="GMP18" s="91"/>
      <c r="GMQ18" s="85"/>
      <c r="GMR18" s="91"/>
      <c r="GMS18" s="85"/>
      <c r="GMT18" s="91"/>
      <c r="GMU18" s="85"/>
      <c r="GMV18" s="91"/>
      <c r="GMW18" s="85"/>
      <c r="GMX18" s="91"/>
      <c r="GMY18" s="85"/>
      <c r="GMZ18" s="91"/>
      <c r="GNA18" s="85"/>
      <c r="GNB18" s="91"/>
      <c r="GNC18" s="85"/>
      <c r="GND18" s="91"/>
      <c r="GNE18" s="85"/>
      <c r="GNF18" s="91"/>
      <c r="GNG18" s="85"/>
      <c r="GNH18" s="91"/>
      <c r="GNI18" s="85"/>
      <c r="GNJ18" s="91"/>
      <c r="GNK18" s="85"/>
      <c r="GNL18" s="91"/>
      <c r="GNM18" s="85"/>
      <c r="GNN18" s="91"/>
      <c r="GNO18" s="85"/>
      <c r="GNP18" s="91"/>
      <c r="GNQ18" s="85"/>
      <c r="GNR18" s="91"/>
      <c r="GNS18" s="85"/>
      <c r="GNT18" s="91"/>
      <c r="GNU18" s="85"/>
      <c r="GNV18" s="91"/>
      <c r="GNW18" s="85"/>
      <c r="GNX18" s="91"/>
      <c r="GNY18" s="85"/>
      <c r="GNZ18" s="91"/>
      <c r="GOA18" s="85"/>
      <c r="GOB18" s="91"/>
      <c r="GOC18" s="85"/>
      <c r="GOD18" s="91"/>
      <c r="GOE18" s="85"/>
      <c r="GOF18" s="91"/>
      <c r="GOG18" s="85"/>
      <c r="GOH18" s="91"/>
      <c r="GOI18" s="85"/>
      <c r="GOJ18" s="91"/>
      <c r="GOK18" s="85"/>
      <c r="GOL18" s="91"/>
      <c r="GOM18" s="85"/>
      <c r="GON18" s="91"/>
      <c r="GOO18" s="85"/>
      <c r="GOP18" s="91"/>
      <c r="GOQ18" s="85"/>
      <c r="GOR18" s="91"/>
      <c r="GOS18" s="85"/>
      <c r="GOT18" s="91"/>
      <c r="GOU18" s="85"/>
      <c r="GOV18" s="91"/>
      <c r="GOW18" s="85"/>
      <c r="GOX18" s="91"/>
      <c r="GOY18" s="85"/>
      <c r="GOZ18" s="91"/>
      <c r="GPA18" s="85"/>
      <c r="GPB18" s="91"/>
      <c r="GPC18" s="85"/>
      <c r="GPD18" s="91"/>
      <c r="GPE18" s="85"/>
      <c r="GPF18" s="91"/>
      <c r="GPG18" s="85"/>
      <c r="GPH18" s="91"/>
      <c r="GPI18" s="85"/>
      <c r="GPJ18" s="91"/>
      <c r="GPK18" s="85"/>
      <c r="GPL18" s="91"/>
      <c r="GPM18" s="85"/>
      <c r="GPN18" s="91"/>
      <c r="GPO18" s="85"/>
      <c r="GPP18" s="91"/>
      <c r="GPQ18" s="85"/>
      <c r="GPR18" s="91"/>
      <c r="GPS18" s="85"/>
      <c r="GPT18" s="91"/>
      <c r="GPU18" s="85"/>
      <c r="GPV18" s="91"/>
      <c r="GPW18" s="85"/>
      <c r="GPX18" s="91"/>
      <c r="GPY18" s="85"/>
      <c r="GPZ18" s="91"/>
      <c r="GQA18" s="85"/>
      <c r="GQB18" s="91"/>
      <c r="GQC18" s="85"/>
      <c r="GQD18" s="91"/>
      <c r="GQE18" s="85"/>
      <c r="GQF18" s="91"/>
      <c r="GQG18" s="85"/>
      <c r="GQH18" s="91"/>
      <c r="GQI18" s="85"/>
      <c r="GQJ18" s="91"/>
      <c r="GQK18" s="85"/>
      <c r="GQL18" s="91"/>
      <c r="GQM18" s="85"/>
      <c r="GQN18" s="91"/>
      <c r="GQO18" s="85"/>
      <c r="GQP18" s="91"/>
      <c r="GQQ18" s="85"/>
      <c r="GQR18" s="91"/>
      <c r="GQS18" s="85"/>
      <c r="GQT18" s="91"/>
      <c r="GQU18" s="85"/>
      <c r="GQV18" s="91"/>
      <c r="GQW18" s="85"/>
      <c r="GQX18" s="91"/>
      <c r="GQY18" s="85"/>
      <c r="GQZ18" s="91"/>
      <c r="GRA18" s="85"/>
      <c r="GRB18" s="91"/>
      <c r="GRC18" s="85"/>
      <c r="GRD18" s="91"/>
      <c r="GRE18" s="85"/>
      <c r="GRF18" s="91"/>
      <c r="GRG18" s="85"/>
      <c r="GRH18" s="91"/>
      <c r="GRI18" s="85"/>
      <c r="GRJ18" s="91"/>
      <c r="GRK18" s="85"/>
      <c r="GRL18" s="91"/>
      <c r="GRM18" s="85"/>
      <c r="GRN18" s="91"/>
      <c r="GRO18" s="85"/>
      <c r="GRP18" s="91"/>
      <c r="GRQ18" s="85"/>
      <c r="GRR18" s="91"/>
      <c r="GRS18" s="85"/>
      <c r="GRT18" s="91"/>
      <c r="GRU18" s="85"/>
      <c r="GRV18" s="91"/>
      <c r="GRW18" s="85"/>
      <c r="GRX18" s="91"/>
      <c r="GRY18" s="85"/>
      <c r="GRZ18" s="91"/>
      <c r="GSA18" s="85"/>
      <c r="GSB18" s="91"/>
      <c r="GSC18" s="85"/>
      <c r="GSD18" s="91"/>
      <c r="GSE18" s="85"/>
      <c r="GSF18" s="91"/>
      <c r="GSG18" s="85"/>
      <c r="GSH18" s="91"/>
      <c r="GSI18" s="85"/>
      <c r="GSJ18" s="91"/>
      <c r="GSK18" s="85"/>
      <c r="GSL18" s="91"/>
      <c r="GSM18" s="85"/>
      <c r="GSN18" s="91"/>
      <c r="GSO18" s="85"/>
      <c r="GSP18" s="91"/>
      <c r="GSQ18" s="85"/>
      <c r="GSR18" s="91"/>
      <c r="GSS18" s="85"/>
      <c r="GST18" s="91"/>
      <c r="GSU18" s="85"/>
      <c r="GSV18" s="91"/>
      <c r="GSW18" s="85"/>
      <c r="GSX18" s="91"/>
      <c r="GSY18" s="85"/>
      <c r="GSZ18" s="91"/>
      <c r="GTA18" s="85"/>
      <c r="GTB18" s="91"/>
      <c r="GTC18" s="85"/>
      <c r="GTD18" s="91"/>
      <c r="GTE18" s="85"/>
      <c r="GTF18" s="91"/>
      <c r="GTG18" s="85"/>
      <c r="GTH18" s="91"/>
      <c r="GTI18" s="85"/>
      <c r="GTJ18" s="91"/>
      <c r="GTK18" s="85"/>
      <c r="GTL18" s="91"/>
      <c r="GTM18" s="85"/>
      <c r="GTN18" s="91"/>
      <c r="GTO18" s="85"/>
      <c r="GTP18" s="91"/>
      <c r="GTQ18" s="85"/>
      <c r="GTR18" s="91"/>
      <c r="GTS18" s="85"/>
      <c r="GTT18" s="91"/>
      <c r="GTU18" s="85"/>
      <c r="GTV18" s="91"/>
      <c r="GTW18" s="85"/>
      <c r="GTX18" s="91"/>
      <c r="GTY18" s="85"/>
      <c r="GTZ18" s="91"/>
      <c r="GUA18" s="85"/>
      <c r="GUB18" s="91"/>
      <c r="GUC18" s="85"/>
      <c r="GUD18" s="91"/>
      <c r="GUE18" s="85"/>
      <c r="GUF18" s="91"/>
      <c r="GUG18" s="85"/>
      <c r="GUH18" s="91"/>
      <c r="GUI18" s="85"/>
      <c r="GUJ18" s="91"/>
      <c r="GUK18" s="85"/>
      <c r="GUL18" s="91"/>
      <c r="GUM18" s="85"/>
      <c r="GUN18" s="91"/>
      <c r="GUO18" s="85"/>
      <c r="GUP18" s="91"/>
      <c r="GUQ18" s="85"/>
      <c r="GUR18" s="91"/>
      <c r="GUS18" s="85"/>
      <c r="GUT18" s="91"/>
      <c r="GUU18" s="85"/>
      <c r="GUV18" s="91"/>
      <c r="GUW18" s="85"/>
      <c r="GUX18" s="91"/>
      <c r="GUY18" s="85"/>
      <c r="GUZ18" s="91"/>
      <c r="GVA18" s="85"/>
      <c r="GVB18" s="91"/>
      <c r="GVC18" s="85"/>
      <c r="GVD18" s="91"/>
      <c r="GVE18" s="85"/>
      <c r="GVF18" s="91"/>
      <c r="GVG18" s="85"/>
      <c r="GVH18" s="91"/>
      <c r="GVI18" s="85"/>
      <c r="GVJ18" s="91"/>
      <c r="GVK18" s="85"/>
      <c r="GVL18" s="91"/>
      <c r="GVM18" s="85"/>
      <c r="GVN18" s="91"/>
      <c r="GVO18" s="85"/>
      <c r="GVP18" s="91"/>
      <c r="GVQ18" s="85"/>
      <c r="GVR18" s="91"/>
      <c r="GVS18" s="85"/>
      <c r="GVT18" s="91"/>
      <c r="GVU18" s="85"/>
      <c r="GVV18" s="91"/>
      <c r="GVW18" s="85"/>
      <c r="GVX18" s="91"/>
      <c r="GVY18" s="85"/>
      <c r="GVZ18" s="91"/>
      <c r="GWA18" s="85"/>
      <c r="GWB18" s="91"/>
      <c r="GWC18" s="85"/>
      <c r="GWD18" s="91"/>
      <c r="GWE18" s="85"/>
      <c r="GWF18" s="91"/>
      <c r="GWG18" s="85"/>
      <c r="GWH18" s="91"/>
      <c r="GWI18" s="85"/>
      <c r="GWJ18" s="91"/>
      <c r="GWK18" s="85"/>
      <c r="GWL18" s="91"/>
      <c r="GWM18" s="85"/>
      <c r="GWN18" s="91"/>
      <c r="GWO18" s="85"/>
      <c r="GWP18" s="91"/>
      <c r="GWQ18" s="85"/>
      <c r="GWR18" s="91"/>
      <c r="GWS18" s="85"/>
      <c r="GWT18" s="91"/>
      <c r="GWU18" s="85"/>
      <c r="GWV18" s="91"/>
      <c r="GWW18" s="85"/>
      <c r="GWX18" s="91"/>
      <c r="GWY18" s="85"/>
      <c r="GWZ18" s="91"/>
      <c r="GXA18" s="85"/>
      <c r="GXB18" s="91"/>
      <c r="GXC18" s="85"/>
      <c r="GXD18" s="91"/>
      <c r="GXE18" s="85"/>
      <c r="GXF18" s="91"/>
      <c r="GXG18" s="85"/>
      <c r="GXH18" s="91"/>
      <c r="GXI18" s="85"/>
      <c r="GXJ18" s="91"/>
      <c r="GXK18" s="85"/>
      <c r="GXL18" s="91"/>
      <c r="GXM18" s="85"/>
      <c r="GXN18" s="91"/>
      <c r="GXO18" s="85"/>
      <c r="GXP18" s="91"/>
      <c r="GXQ18" s="85"/>
      <c r="GXR18" s="91"/>
      <c r="GXS18" s="85"/>
      <c r="GXT18" s="91"/>
      <c r="GXU18" s="85"/>
      <c r="GXV18" s="91"/>
      <c r="GXW18" s="85"/>
      <c r="GXX18" s="91"/>
      <c r="GXY18" s="85"/>
      <c r="GXZ18" s="91"/>
      <c r="GYA18" s="85"/>
      <c r="GYB18" s="91"/>
      <c r="GYC18" s="85"/>
      <c r="GYD18" s="91"/>
      <c r="GYE18" s="85"/>
      <c r="GYF18" s="91"/>
      <c r="GYG18" s="85"/>
      <c r="GYH18" s="91"/>
      <c r="GYI18" s="85"/>
      <c r="GYJ18" s="91"/>
      <c r="GYK18" s="85"/>
      <c r="GYL18" s="91"/>
      <c r="GYM18" s="85"/>
      <c r="GYN18" s="91"/>
      <c r="GYO18" s="85"/>
      <c r="GYP18" s="91"/>
      <c r="GYQ18" s="85"/>
      <c r="GYR18" s="91"/>
      <c r="GYS18" s="85"/>
      <c r="GYT18" s="91"/>
      <c r="GYU18" s="85"/>
      <c r="GYV18" s="91"/>
      <c r="GYW18" s="85"/>
      <c r="GYX18" s="91"/>
      <c r="GYY18" s="85"/>
      <c r="GYZ18" s="91"/>
      <c r="GZA18" s="85"/>
      <c r="GZB18" s="91"/>
      <c r="GZC18" s="85"/>
      <c r="GZD18" s="91"/>
      <c r="GZE18" s="85"/>
      <c r="GZF18" s="91"/>
      <c r="GZG18" s="85"/>
      <c r="GZH18" s="91"/>
      <c r="GZI18" s="85"/>
      <c r="GZJ18" s="91"/>
      <c r="GZK18" s="85"/>
      <c r="GZL18" s="91"/>
      <c r="GZM18" s="85"/>
      <c r="GZN18" s="91"/>
      <c r="GZO18" s="85"/>
      <c r="GZP18" s="91"/>
      <c r="GZQ18" s="85"/>
      <c r="GZR18" s="91"/>
      <c r="GZS18" s="85"/>
      <c r="GZT18" s="91"/>
      <c r="GZU18" s="85"/>
      <c r="GZV18" s="91"/>
      <c r="GZW18" s="85"/>
      <c r="GZX18" s="91"/>
      <c r="GZY18" s="85"/>
      <c r="GZZ18" s="91"/>
      <c r="HAA18" s="85"/>
      <c r="HAB18" s="91"/>
      <c r="HAC18" s="85"/>
      <c r="HAD18" s="91"/>
      <c r="HAE18" s="85"/>
      <c r="HAF18" s="91"/>
      <c r="HAG18" s="85"/>
      <c r="HAH18" s="91"/>
      <c r="HAI18" s="85"/>
      <c r="HAJ18" s="91"/>
      <c r="HAK18" s="85"/>
      <c r="HAL18" s="91"/>
      <c r="HAM18" s="85"/>
      <c r="HAN18" s="91"/>
      <c r="HAO18" s="85"/>
      <c r="HAP18" s="91"/>
      <c r="HAQ18" s="85"/>
      <c r="HAR18" s="91"/>
      <c r="HAS18" s="85"/>
      <c r="HAT18" s="91"/>
      <c r="HAU18" s="85"/>
      <c r="HAV18" s="91"/>
      <c r="HAW18" s="85"/>
      <c r="HAX18" s="91"/>
      <c r="HAY18" s="85"/>
      <c r="HAZ18" s="91"/>
      <c r="HBA18" s="85"/>
      <c r="HBB18" s="91"/>
      <c r="HBC18" s="85"/>
      <c r="HBD18" s="91"/>
      <c r="HBE18" s="85"/>
      <c r="HBF18" s="91"/>
      <c r="HBG18" s="85"/>
      <c r="HBH18" s="91"/>
      <c r="HBI18" s="85"/>
      <c r="HBJ18" s="91"/>
      <c r="HBK18" s="85"/>
      <c r="HBL18" s="91"/>
      <c r="HBM18" s="85"/>
      <c r="HBN18" s="91"/>
      <c r="HBO18" s="85"/>
      <c r="HBP18" s="91"/>
      <c r="HBQ18" s="85"/>
      <c r="HBR18" s="91"/>
      <c r="HBS18" s="85"/>
      <c r="HBT18" s="91"/>
      <c r="HBU18" s="85"/>
      <c r="HBV18" s="91"/>
      <c r="HBW18" s="85"/>
      <c r="HBX18" s="91"/>
      <c r="HBY18" s="85"/>
      <c r="HBZ18" s="91"/>
      <c r="HCA18" s="85"/>
      <c r="HCB18" s="91"/>
      <c r="HCC18" s="85"/>
      <c r="HCD18" s="91"/>
      <c r="HCE18" s="85"/>
      <c r="HCF18" s="91"/>
      <c r="HCG18" s="85"/>
      <c r="HCH18" s="91"/>
      <c r="HCI18" s="85"/>
      <c r="HCJ18" s="91"/>
      <c r="HCK18" s="85"/>
      <c r="HCL18" s="91"/>
      <c r="HCM18" s="85"/>
      <c r="HCN18" s="91"/>
      <c r="HCO18" s="85"/>
      <c r="HCP18" s="91"/>
      <c r="HCQ18" s="85"/>
      <c r="HCR18" s="91"/>
      <c r="HCS18" s="85"/>
      <c r="HCT18" s="91"/>
      <c r="HCU18" s="85"/>
      <c r="HCV18" s="91"/>
      <c r="HCW18" s="85"/>
      <c r="HCX18" s="91"/>
      <c r="HCY18" s="85"/>
      <c r="HCZ18" s="91"/>
      <c r="HDA18" s="85"/>
      <c r="HDB18" s="91"/>
      <c r="HDC18" s="85"/>
      <c r="HDD18" s="91"/>
      <c r="HDE18" s="85"/>
      <c r="HDF18" s="91"/>
      <c r="HDG18" s="85"/>
      <c r="HDH18" s="91"/>
      <c r="HDI18" s="85"/>
      <c r="HDJ18" s="91"/>
      <c r="HDK18" s="85"/>
      <c r="HDL18" s="91"/>
      <c r="HDM18" s="85"/>
      <c r="HDN18" s="91"/>
      <c r="HDO18" s="85"/>
      <c r="HDP18" s="91"/>
      <c r="HDQ18" s="85"/>
      <c r="HDR18" s="91"/>
      <c r="HDS18" s="85"/>
      <c r="HDT18" s="91"/>
      <c r="HDU18" s="85"/>
      <c r="HDV18" s="91"/>
      <c r="HDW18" s="85"/>
      <c r="HDX18" s="91"/>
      <c r="HDY18" s="85"/>
      <c r="HDZ18" s="91"/>
      <c r="HEA18" s="85"/>
      <c r="HEB18" s="91"/>
      <c r="HEC18" s="85"/>
      <c r="HED18" s="91"/>
      <c r="HEE18" s="85"/>
      <c r="HEF18" s="91"/>
      <c r="HEG18" s="85"/>
      <c r="HEH18" s="91"/>
      <c r="HEI18" s="85"/>
      <c r="HEJ18" s="91"/>
      <c r="HEK18" s="85"/>
      <c r="HEL18" s="91"/>
      <c r="HEM18" s="85"/>
      <c r="HEN18" s="91"/>
      <c r="HEO18" s="85"/>
      <c r="HEP18" s="91"/>
      <c r="HEQ18" s="85"/>
      <c r="HER18" s="91"/>
      <c r="HES18" s="85"/>
      <c r="HET18" s="91"/>
      <c r="HEU18" s="85"/>
      <c r="HEV18" s="91"/>
      <c r="HEW18" s="85"/>
      <c r="HEX18" s="91"/>
      <c r="HEY18" s="85"/>
      <c r="HEZ18" s="91"/>
      <c r="HFA18" s="85"/>
      <c r="HFB18" s="91"/>
      <c r="HFC18" s="85"/>
      <c r="HFD18" s="91"/>
      <c r="HFE18" s="85"/>
      <c r="HFF18" s="91"/>
      <c r="HFG18" s="85"/>
      <c r="HFH18" s="91"/>
      <c r="HFI18" s="85"/>
      <c r="HFJ18" s="91"/>
      <c r="HFK18" s="85"/>
      <c r="HFL18" s="91"/>
      <c r="HFM18" s="85"/>
      <c r="HFN18" s="91"/>
      <c r="HFO18" s="85"/>
      <c r="HFP18" s="91"/>
      <c r="HFQ18" s="85"/>
      <c r="HFR18" s="91"/>
      <c r="HFS18" s="85"/>
      <c r="HFT18" s="91"/>
      <c r="HFU18" s="85"/>
      <c r="HFV18" s="91"/>
      <c r="HFW18" s="85"/>
      <c r="HFX18" s="91"/>
      <c r="HFY18" s="85"/>
      <c r="HFZ18" s="91"/>
      <c r="HGA18" s="85"/>
      <c r="HGB18" s="91"/>
      <c r="HGC18" s="85"/>
      <c r="HGD18" s="91"/>
      <c r="HGE18" s="85"/>
      <c r="HGF18" s="91"/>
      <c r="HGG18" s="85"/>
      <c r="HGH18" s="91"/>
      <c r="HGI18" s="85"/>
      <c r="HGJ18" s="91"/>
      <c r="HGK18" s="85"/>
      <c r="HGL18" s="91"/>
      <c r="HGM18" s="85"/>
      <c r="HGN18" s="91"/>
      <c r="HGO18" s="85"/>
      <c r="HGP18" s="91"/>
      <c r="HGQ18" s="85"/>
      <c r="HGR18" s="91"/>
      <c r="HGS18" s="85"/>
      <c r="HGT18" s="91"/>
      <c r="HGU18" s="85"/>
      <c r="HGV18" s="91"/>
      <c r="HGW18" s="85"/>
      <c r="HGX18" s="91"/>
      <c r="HGY18" s="85"/>
      <c r="HGZ18" s="91"/>
      <c r="HHA18" s="85"/>
      <c r="HHB18" s="91"/>
      <c r="HHC18" s="85"/>
      <c r="HHD18" s="91"/>
      <c r="HHE18" s="85"/>
      <c r="HHF18" s="91"/>
      <c r="HHG18" s="85"/>
      <c r="HHH18" s="91"/>
      <c r="HHI18" s="85"/>
      <c r="HHJ18" s="91"/>
      <c r="HHK18" s="85"/>
      <c r="HHL18" s="91"/>
      <c r="HHM18" s="85"/>
      <c r="HHN18" s="91"/>
      <c r="HHO18" s="85"/>
      <c r="HHP18" s="91"/>
      <c r="HHQ18" s="85"/>
      <c r="HHR18" s="91"/>
      <c r="HHS18" s="85"/>
      <c r="HHT18" s="91"/>
      <c r="HHU18" s="85"/>
      <c r="HHV18" s="91"/>
      <c r="HHW18" s="85"/>
      <c r="HHX18" s="91"/>
      <c r="HHY18" s="85"/>
      <c r="HHZ18" s="91"/>
      <c r="HIA18" s="85"/>
      <c r="HIB18" s="91"/>
      <c r="HIC18" s="85"/>
      <c r="HID18" s="91"/>
      <c r="HIE18" s="85"/>
      <c r="HIF18" s="91"/>
      <c r="HIG18" s="85"/>
      <c r="HIH18" s="91"/>
      <c r="HII18" s="85"/>
      <c r="HIJ18" s="91"/>
      <c r="HIK18" s="85"/>
      <c r="HIL18" s="91"/>
      <c r="HIM18" s="85"/>
      <c r="HIN18" s="91"/>
      <c r="HIO18" s="85"/>
      <c r="HIP18" s="91"/>
      <c r="HIQ18" s="85"/>
      <c r="HIR18" s="91"/>
      <c r="HIS18" s="85"/>
      <c r="HIT18" s="91"/>
      <c r="HIU18" s="85"/>
      <c r="HIV18" s="91"/>
      <c r="HIW18" s="85"/>
      <c r="HIX18" s="91"/>
      <c r="HIY18" s="85"/>
      <c r="HIZ18" s="91"/>
      <c r="HJA18" s="85"/>
      <c r="HJB18" s="91"/>
      <c r="HJC18" s="85"/>
      <c r="HJD18" s="91"/>
      <c r="HJE18" s="85"/>
      <c r="HJF18" s="91"/>
      <c r="HJG18" s="85"/>
      <c r="HJH18" s="91"/>
      <c r="HJI18" s="85"/>
      <c r="HJJ18" s="91"/>
      <c r="HJK18" s="85"/>
      <c r="HJL18" s="91"/>
      <c r="HJM18" s="85"/>
      <c r="HJN18" s="91"/>
      <c r="HJO18" s="85"/>
      <c r="HJP18" s="91"/>
      <c r="HJQ18" s="85"/>
      <c r="HJR18" s="91"/>
      <c r="HJS18" s="85"/>
      <c r="HJT18" s="91"/>
      <c r="HJU18" s="85"/>
      <c r="HJV18" s="91"/>
      <c r="HJW18" s="85"/>
      <c r="HJX18" s="91"/>
      <c r="HJY18" s="85"/>
      <c r="HJZ18" s="91"/>
      <c r="HKA18" s="85"/>
      <c r="HKB18" s="91"/>
      <c r="HKC18" s="85"/>
      <c r="HKD18" s="91"/>
      <c r="HKE18" s="85"/>
      <c r="HKF18" s="91"/>
      <c r="HKG18" s="85"/>
      <c r="HKH18" s="91"/>
      <c r="HKI18" s="85"/>
      <c r="HKJ18" s="91"/>
      <c r="HKK18" s="85"/>
      <c r="HKL18" s="91"/>
      <c r="HKM18" s="85"/>
      <c r="HKN18" s="91"/>
      <c r="HKO18" s="85"/>
      <c r="HKP18" s="91"/>
      <c r="HKQ18" s="85"/>
      <c r="HKR18" s="91"/>
      <c r="HKS18" s="85"/>
      <c r="HKT18" s="91"/>
      <c r="HKU18" s="85"/>
      <c r="HKV18" s="91"/>
      <c r="HKW18" s="85"/>
      <c r="HKX18" s="91"/>
      <c r="HKY18" s="85"/>
      <c r="HKZ18" s="91"/>
      <c r="HLA18" s="85"/>
      <c r="HLB18" s="91"/>
      <c r="HLC18" s="85"/>
      <c r="HLD18" s="91"/>
      <c r="HLE18" s="85"/>
      <c r="HLF18" s="91"/>
      <c r="HLG18" s="85"/>
      <c r="HLH18" s="91"/>
      <c r="HLI18" s="85"/>
      <c r="HLJ18" s="91"/>
      <c r="HLK18" s="85"/>
      <c r="HLL18" s="91"/>
      <c r="HLM18" s="85"/>
      <c r="HLN18" s="91"/>
      <c r="HLO18" s="85"/>
      <c r="HLP18" s="91"/>
      <c r="HLQ18" s="85"/>
      <c r="HLR18" s="91"/>
      <c r="HLS18" s="85"/>
      <c r="HLT18" s="91"/>
      <c r="HLU18" s="85"/>
      <c r="HLV18" s="91"/>
      <c r="HLW18" s="85"/>
      <c r="HLX18" s="91"/>
      <c r="HLY18" s="85"/>
      <c r="HLZ18" s="91"/>
      <c r="HMA18" s="85"/>
      <c r="HMB18" s="91"/>
      <c r="HMC18" s="85"/>
      <c r="HMD18" s="91"/>
      <c r="HME18" s="85"/>
      <c r="HMF18" s="91"/>
      <c r="HMG18" s="85"/>
      <c r="HMH18" s="91"/>
      <c r="HMI18" s="85"/>
      <c r="HMJ18" s="91"/>
      <c r="HMK18" s="85"/>
      <c r="HML18" s="91"/>
      <c r="HMM18" s="85"/>
      <c r="HMN18" s="91"/>
      <c r="HMO18" s="85"/>
      <c r="HMP18" s="91"/>
      <c r="HMQ18" s="85"/>
      <c r="HMR18" s="91"/>
      <c r="HMS18" s="85"/>
      <c r="HMT18" s="91"/>
      <c r="HMU18" s="85"/>
      <c r="HMV18" s="91"/>
      <c r="HMW18" s="85"/>
      <c r="HMX18" s="91"/>
      <c r="HMY18" s="85"/>
      <c r="HMZ18" s="91"/>
      <c r="HNA18" s="85"/>
      <c r="HNB18" s="91"/>
      <c r="HNC18" s="85"/>
      <c r="HND18" s="91"/>
      <c r="HNE18" s="85"/>
      <c r="HNF18" s="91"/>
      <c r="HNG18" s="85"/>
      <c r="HNH18" s="91"/>
      <c r="HNI18" s="85"/>
      <c r="HNJ18" s="91"/>
      <c r="HNK18" s="85"/>
      <c r="HNL18" s="91"/>
      <c r="HNM18" s="85"/>
      <c r="HNN18" s="91"/>
      <c r="HNO18" s="85"/>
      <c r="HNP18" s="91"/>
      <c r="HNQ18" s="85"/>
      <c r="HNR18" s="91"/>
      <c r="HNS18" s="85"/>
      <c r="HNT18" s="91"/>
      <c r="HNU18" s="85"/>
      <c r="HNV18" s="91"/>
      <c r="HNW18" s="85"/>
      <c r="HNX18" s="91"/>
      <c r="HNY18" s="85"/>
      <c r="HNZ18" s="91"/>
      <c r="HOA18" s="85"/>
      <c r="HOB18" s="91"/>
      <c r="HOC18" s="85"/>
      <c r="HOD18" s="91"/>
      <c r="HOE18" s="85"/>
      <c r="HOF18" s="91"/>
      <c r="HOG18" s="85"/>
      <c r="HOH18" s="91"/>
      <c r="HOI18" s="85"/>
      <c r="HOJ18" s="91"/>
      <c r="HOK18" s="85"/>
      <c r="HOL18" s="91"/>
      <c r="HOM18" s="85"/>
      <c r="HON18" s="91"/>
      <c r="HOO18" s="85"/>
      <c r="HOP18" s="91"/>
      <c r="HOQ18" s="85"/>
      <c r="HOR18" s="91"/>
      <c r="HOS18" s="85"/>
      <c r="HOT18" s="91"/>
      <c r="HOU18" s="85"/>
      <c r="HOV18" s="91"/>
      <c r="HOW18" s="85"/>
      <c r="HOX18" s="91"/>
      <c r="HOY18" s="85"/>
      <c r="HOZ18" s="91"/>
      <c r="HPA18" s="85"/>
      <c r="HPB18" s="91"/>
      <c r="HPC18" s="85"/>
      <c r="HPD18" s="91"/>
      <c r="HPE18" s="85"/>
      <c r="HPF18" s="91"/>
      <c r="HPG18" s="85"/>
      <c r="HPH18" s="91"/>
      <c r="HPI18" s="85"/>
      <c r="HPJ18" s="91"/>
      <c r="HPK18" s="85"/>
      <c r="HPL18" s="91"/>
      <c r="HPM18" s="85"/>
      <c r="HPN18" s="91"/>
      <c r="HPO18" s="85"/>
      <c r="HPP18" s="91"/>
      <c r="HPQ18" s="85"/>
      <c r="HPR18" s="91"/>
      <c r="HPS18" s="85"/>
      <c r="HPT18" s="91"/>
      <c r="HPU18" s="85"/>
      <c r="HPV18" s="91"/>
      <c r="HPW18" s="85"/>
      <c r="HPX18" s="91"/>
      <c r="HPY18" s="85"/>
      <c r="HPZ18" s="91"/>
      <c r="HQA18" s="85"/>
      <c r="HQB18" s="91"/>
      <c r="HQC18" s="85"/>
      <c r="HQD18" s="91"/>
      <c r="HQE18" s="85"/>
      <c r="HQF18" s="91"/>
      <c r="HQG18" s="85"/>
      <c r="HQH18" s="91"/>
      <c r="HQI18" s="85"/>
      <c r="HQJ18" s="91"/>
      <c r="HQK18" s="85"/>
      <c r="HQL18" s="91"/>
      <c r="HQM18" s="85"/>
      <c r="HQN18" s="91"/>
      <c r="HQO18" s="85"/>
      <c r="HQP18" s="91"/>
      <c r="HQQ18" s="85"/>
      <c r="HQR18" s="91"/>
      <c r="HQS18" s="85"/>
      <c r="HQT18" s="91"/>
      <c r="HQU18" s="85"/>
      <c r="HQV18" s="91"/>
      <c r="HQW18" s="85"/>
      <c r="HQX18" s="91"/>
      <c r="HQY18" s="85"/>
      <c r="HQZ18" s="91"/>
      <c r="HRA18" s="85"/>
      <c r="HRB18" s="91"/>
      <c r="HRC18" s="85"/>
      <c r="HRD18" s="91"/>
      <c r="HRE18" s="85"/>
      <c r="HRF18" s="91"/>
      <c r="HRG18" s="85"/>
      <c r="HRH18" s="91"/>
      <c r="HRI18" s="85"/>
      <c r="HRJ18" s="91"/>
      <c r="HRK18" s="85"/>
      <c r="HRL18" s="91"/>
      <c r="HRM18" s="85"/>
      <c r="HRN18" s="91"/>
      <c r="HRO18" s="85"/>
      <c r="HRP18" s="91"/>
      <c r="HRQ18" s="85"/>
      <c r="HRR18" s="91"/>
      <c r="HRS18" s="85"/>
      <c r="HRT18" s="91"/>
      <c r="HRU18" s="85"/>
      <c r="HRV18" s="91"/>
      <c r="HRW18" s="85"/>
      <c r="HRX18" s="91"/>
      <c r="HRY18" s="85"/>
      <c r="HRZ18" s="91"/>
      <c r="HSA18" s="85"/>
      <c r="HSB18" s="91"/>
      <c r="HSC18" s="85"/>
      <c r="HSD18" s="91"/>
      <c r="HSE18" s="85"/>
      <c r="HSF18" s="91"/>
      <c r="HSG18" s="85"/>
      <c r="HSH18" s="91"/>
      <c r="HSI18" s="85"/>
      <c r="HSJ18" s="91"/>
      <c r="HSK18" s="85"/>
      <c r="HSL18" s="91"/>
      <c r="HSM18" s="85"/>
      <c r="HSN18" s="91"/>
      <c r="HSO18" s="85"/>
      <c r="HSP18" s="91"/>
      <c r="HSQ18" s="85"/>
      <c r="HSR18" s="91"/>
      <c r="HSS18" s="85"/>
      <c r="HST18" s="91"/>
      <c r="HSU18" s="85"/>
      <c r="HSV18" s="91"/>
      <c r="HSW18" s="85"/>
      <c r="HSX18" s="91"/>
      <c r="HSY18" s="85"/>
      <c r="HSZ18" s="91"/>
      <c r="HTA18" s="85"/>
      <c r="HTB18" s="91"/>
      <c r="HTC18" s="85"/>
      <c r="HTD18" s="91"/>
      <c r="HTE18" s="85"/>
      <c r="HTF18" s="91"/>
      <c r="HTG18" s="85"/>
      <c r="HTH18" s="91"/>
      <c r="HTI18" s="85"/>
      <c r="HTJ18" s="91"/>
      <c r="HTK18" s="85"/>
      <c r="HTL18" s="91"/>
      <c r="HTM18" s="85"/>
      <c r="HTN18" s="91"/>
      <c r="HTO18" s="85"/>
      <c r="HTP18" s="91"/>
      <c r="HTQ18" s="85"/>
      <c r="HTR18" s="91"/>
      <c r="HTS18" s="85"/>
      <c r="HTT18" s="91"/>
      <c r="HTU18" s="85"/>
      <c r="HTV18" s="91"/>
      <c r="HTW18" s="85"/>
      <c r="HTX18" s="91"/>
      <c r="HTY18" s="85"/>
      <c r="HTZ18" s="91"/>
      <c r="HUA18" s="85"/>
      <c r="HUB18" s="91"/>
      <c r="HUC18" s="85"/>
      <c r="HUD18" s="91"/>
      <c r="HUE18" s="85"/>
      <c r="HUF18" s="91"/>
      <c r="HUG18" s="85"/>
      <c r="HUH18" s="91"/>
      <c r="HUI18" s="85"/>
      <c r="HUJ18" s="91"/>
      <c r="HUK18" s="85"/>
      <c r="HUL18" s="91"/>
      <c r="HUM18" s="85"/>
      <c r="HUN18" s="91"/>
      <c r="HUO18" s="85"/>
      <c r="HUP18" s="91"/>
      <c r="HUQ18" s="85"/>
      <c r="HUR18" s="91"/>
      <c r="HUS18" s="85"/>
      <c r="HUT18" s="91"/>
      <c r="HUU18" s="85"/>
      <c r="HUV18" s="91"/>
      <c r="HUW18" s="85"/>
      <c r="HUX18" s="91"/>
      <c r="HUY18" s="85"/>
      <c r="HUZ18" s="91"/>
      <c r="HVA18" s="85"/>
      <c r="HVB18" s="91"/>
      <c r="HVC18" s="85"/>
      <c r="HVD18" s="91"/>
      <c r="HVE18" s="85"/>
      <c r="HVF18" s="91"/>
      <c r="HVG18" s="85"/>
      <c r="HVH18" s="91"/>
      <c r="HVI18" s="85"/>
      <c r="HVJ18" s="91"/>
      <c r="HVK18" s="85"/>
      <c r="HVL18" s="91"/>
      <c r="HVM18" s="85"/>
      <c r="HVN18" s="91"/>
      <c r="HVO18" s="85"/>
      <c r="HVP18" s="91"/>
      <c r="HVQ18" s="85"/>
      <c r="HVR18" s="91"/>
      <c r="HVS18" s="85"/>
      <c r="HVT18" s="91"/>
      <c r="HVU18" s="85"/>
      <c r="HVV18" s="91"/>
      <c r="HVW18" s="85"/>
      <c r="HVX18" s="91"/>
      <c r="HVY18" s="85"/>
      <c r="HVZ18" s="91"/>
      <c r="HWA18" s="85"/>
      <c r="HWB18" s="91"/>
      <c r="HWC18" s="85"/>
      <c r="HWD18" s="91"/>
      <c r="HWE18" s="85"/>
      <c r="HWF18" s="91"/>
      <c r="HWG18" s="85"/>
      <c r="HWH18" s="91"/>
      <c r="HWI18" s="85"/>
      <c r="HWJ18" s="91"/>
      <c r="HWK18" s="85"/>
      <c r="HWL18" s="91"/>
      <c r="HWM18" s="85"/>
      <c r="HWN18" s="91"/>
      <c r="HWO18" s="85"/>
      <c r="HWP18" s="91"/>
      <c r="HWQ18" s="85"/>
      <c r="HWR18" s="91"/>
      <c r="HWS18" s="85"/>
      <c r="HWT18" s="91"/>
      <c r="HWU18" s="85"/>
      <c r="HWV18" s="91"/>
      <c r="HWW18" s="85"/>
      <c r="HWX18" s="91"/>
      <c r="HWY18" s="85"/>
      <c r="HWZ18" s="91"/>
      <c r="HXA18" s="85"/>
      <c r="HXB18" s="91"/>
      <c r="HXC18" s="85"/>
      <c r="HXD18" s="91"/>
      <c r="HXE18" s="85"/>
      <c r="HXF18" s="91"/>
      <c r="HXG18" s="85"/>
      <c r="HXH18" s="91"/>
      <c r="HXI18" s="85"/>
      <c r="HXJ18" s="91"/>
      <c r="HXK18" s="85"/>
      <c r="HXL18" s="91"/>
      <c r="HXM18" s="85"/>
      <c r="HXN18" s="91"/>
      <c r="HXO18" s="85"/>
      <c r="HXP18" s="91"/>
      <c r="HXQ18" s="85"/>
      <c r="HXR18" s="91"/>
      <c r="HXS18" s="85"/>
      <c r="HXT18" s="91"/>
      <c r="HXU18" s="85"/>
      <c r="HXV18" s="91"/>
      <c r="HXW18" s="85"/>
      <c r="HXX18" s="91"/>
      <c r="HXY18" s="85"/>
      <c r="HXZ18" s="91"/>
      <c r="HYA18" s="85"/>
      <c r="HYB18" s="91"/>
      <c r="HYC18" s="85"/>
      <c r="HYD18" s="91"/>
      <c r="HYE18" s="85"/>
      <c r="HYF18" s="91"/>
      <c r="HYG18" s="85"/>
      <c r="HYH18" s="91"/>
      <c r="HYI18" s="85"/>
      <c r="HYJ18" s="91"/>
      <c r="HYK18" s="85"/>
      <c r="HYL18" s="91"/>
      <c r="HYM18" s="85"/>
      <c r="HYN18" s="91"/>
      <c r="HYO18" s="85"/>
      <c r="HYP18" s="91"/>
      <c r="HYQ18" s="85"/>
      <c r="HYR18" s="91"/>
      <c r="HYS18" s="85"/>
      <c r="HYT18" s="91"/>
      <c r="HYU18" s="85"/>
      <c r="HYV18" s="91"/>
      <c r="HYW18" s="85"/>
      <c r="HYX18" s="91"/>
      <c r="HYY18" s="85"/>
      <c r="HYZ18" s="91"/>
      <c r="HZA18" s="85"/>
      <c r="HZB18" s="91"/>
      <c r="HZC18" s="85"/>
      <c r="HZD18" s="91"/>
      <c r="HZE18" s="85"/>
      <c r="HZF18" s="91"/>
      <c r="HZG18" s="85"/>
      <c r="HZH18" s="91"/>
      <c r="HZI18" s="85"/>
      <c r="HZJ18" s="91"/>
      <c r="HZK18" s="85"/>
      <c r="HZL18" s="91"/>
      <c r="HZM18" s="85"/>
      <c r="HZN18" s="91"/>
      <c r="HZO18" s="85"/>
      <c r="HZP18" s="91"/>
      <c r="HZQ18" s="85"/>
      <c r="HZR18" s="91"/>
      <c r="HZS18" s="85"/>
      <c r="HZT18" s="91"/>
      <c r="HZU18" s="85"/>
      <c r="HZV18" s="91"/>
      <c r="HZW18" s="85"/>
      <c r="HZX18" s="91"/>
      <c r="HZY18" s="85"/>
      <c r="HZZ18" s="91"/>
      <c r="IAA18" s="85"/>
      <c r="IAB18" s="91"/>
      <c r="IAC18" s="85"/>
      <c r="IAD18" s="91"/>
      <c r="IAE18" s="85"/>
      <c r="IAF18" s="91"/>
      <c r="IAG18" s="85"/>
      <c r="IAH18" s="91"/>
      <c r="IAI18" s="85"/>
      <c r="IAJ18" s="91"/>
      <c r="IAK18" s="85"/>
      <c r="IAL18" s="91"/>
      <c r="IAM18" s="85"/>
      <c r="IAN18" s="91"/>
      <c r="IAO18" s="85"/>
      <c r="IAP18" s="91"/>
      <c r="IAQ18" s="85"/>
      <c r="IAR18" s="91"/>
      <c r="IAS18" s="85"/>
      <c r="IAT18" s="91"/>
      <c r="IAU18" s="85"/>
      <c r="IAV18" s="91"/>
      <c r="IAW18" s="85"/>
      <c r="IAX18" s="91"/>
      <c r="IAY18" s="85"/>
      <c r="IAZ18" s="91"/>
      <c r="IBA18" s="85"/>
      <c r="IBB18" s="91"/>
      <c r="IBC18" s="85"/>
      <c r="IBD18" s="91"/>
      <c r="IBE18" s="85"/>
      <c r="IBF18" s="91"/>
      <c r="IBG18" s="85"/>
      <c r="IBH18" s="91"/>
      <c r="IBI18" s="85"/>
      <c r="IBJ18" s="91"/>
      <c r="IBK18" s="85"/>
      <c r="IBL18" s="91"/>
      <c r="IBM18" s="85"/>
      <c r="IBN18" s="91"/>
      <c r="IBO18" s="85"/>
      <c r="IBP18" s="91"/>
      <c r="IBQ18" s="85"/>
      <c r="IBR18" s="91"/>
      <c r="IBS18" s="85"/>
      <c r="IBT18" s="91"/>
      <c r="IBU18" s="85"/>
      <c r="IBV18" s="91"/>
      <c r="IBW18" s="85"/>
      <c r="IBX18" s="91"/>
      <c r="IBY18" s="85"/>
      <c r="IBZ18" s="91"/>
      <c r="ICA18" s="85"/>
      <c r="ICB18" s="91"/>
      <c r="ICC18" s="85"/>
      <c r="ICD18" s="91"/>
      <c r="ICE18" s="85"/>
      <c r="ICF18" s="91"/>
      <c r="ICG18" s="85"/>
      <c r="ICH18" s="91"/>
      <c r="ICI18" s="85"/>
      <c r="ICJ18" s="91"/>
      <c r="ICK18" s="85"/>
      <c r="ICL18" s="91"/>
      <c r="ICM18" s="85"/>
      <c r="ICN18" s="91"/>
      <c r="ICO18" s="85"/>
      <c r="ICP18" s="91"/>
      <c r="ICQ18" s="85"/>
      <c r="ICR18" s="91"/>
      <c r="ICS18" s="85"/>
      <c r="ICT18" s="91"/>
      <c r="ICU18" s="85"/>
      <c r="ICV18" s="91"/>
      <c r="ICW18" s="85"/>
      <c r="ICX18" s="91"/>
      <c r="ICY18" s="85"/>
      <c r="ICZ18" s="91"/>
      <c r="IDA18" s="85"/>
      <c r="IDB18" s="91"/>
      <c r="IDC18" s="85"/>
      <c r="IDD18" s="91"/>
      <c r="IDE18" s="85"/>
      <c r="IDF18" s="91"/>
      <c r="IDG18" s="85"/>
      <c r="IDH18" s="91"/>
      <c r="IDI18" s="85"/>
      <c r="IDJ18" s="91"/>
      <c r="IDK18" s="85"/>
      <c r="IDL18" s="91"/>
      <c r="IDM18" s="85"/>
      <c r="IDN18" s="91"/>
      <c r="IDO18" s="85"/>
      <c r="IDP18" s="91"/>
      <c r="IDQ18" s="85"/>
      <c r="IDR18" s="91"/>
      <c r="IDS18" s="85"/>
      <c r="IDT18" s="91"/>
      <c r="IDU18" s="85"/>
      <c r="IDV18" s="91"/>
      <c r="IDW18" s="85"/>
      <c r="IDX18" s="91"/>
      <c r="IDY18" s="85"/>
      <c r="IDZ18" s="91"/>
      <c r="IEA18" s="85"/>
      <c r="IEB18" s="91"/>
      <c r="IEC18" s="85"/>
      <c r="IED18" s="91"/>
      <c r="IEE18" s="85"/>
      <c r="IEF18" s="91"/>
      <c r="IEG18" s="85"/>
      <c r="IEH18" s="91"/>
      <c r="IEI18" s="85"/>
      <c r="IEJ18" s="91"/>
      <c r="IEK18" s="85"/>
      <c r="IEL18" s="91"/>
      <c r="IEM18" s="85"/>
      <c r="IEN18" s="91"/>
      <c r="IEO18" s="85"/>
      <c r="IEP18" s="91"/>
      <c r="IEQ18" s="85"/>
      <c r="IER18" s="91"/>
      <c r="IES18" s="85"/>
      <c r="IET18" s="91"/>
      <c r="IEU18" s="85"/>
      <c r="IEV18" s="91"/>
      <c r="IEW18" s="85"/>
      <c r="IEX18" s="91"/>
      <c r="IEY18" s="85"/>
      <c r="IEZ18" s="91"/>
      <c r="IFA18" s="85"/>
      <c r="IFB18" s="91"/>
      <c r="IFC18" s="85"/>
      <c r="IFD18" s="91"/>
      <c r="IFE18" s="85"/>
      <c r="IFF18" s="91"/>
      <c r="IFG18" s="85"/>
      <c r="IFH18" s="91"/>
      <c r="IFI18" s="85"/>
      <c r="IFJ18" s="91"/>
      <c r="IFK18" s="85"/>
      <c r="IFL18" s="91"/>
      <c r="IFM18" s="85"/>
      <c r="IFN18" s="91"/>
      <c r="IFO18" s="85"/>
      <c r="IFP18" s="91"/>
      <c r="IFQ18" s="85"/>
      <c r="IFR18" s="91"/>
      <c r="IFS18" s="85"/>
      <c r="IFT18" s="91"/>
      <c r="IFU18" s="85"/>
      <c r="IFV18" s="91"/>
      <c r="IFW18" s="85"/>
      <c r="IFX18" s="91"/>
      <c r="IFY18" s="85"/>
      <c r="IFZ18" s="91"/>
      <c r="IGA18" s="85"/>
      <c r="IGB18" s="91"/>
      <c r="IGC18" s="85"/>
      <c r="IGD18" s="91"/>
      <c r="IGE18" s="85"/>
      <c r="IGF18" s="91"/>
      <c r="IGG18" s="85"/>
      <c r="IGH18" s="91"/>
      <c r="IGI18" s="85"/>
      <c r="IGJ18" s="91"/>
      <c r="IGK18" s="85"/>
      <c r="IGL18" s="91"/>
      <c r="IGM18" s="85"/>
      <c r="IGN18" s="91"/>
      <c r="IGO18" s="85"/>
      <c r="IGP18" s="91"/>
      <c r="IGQ18" s="85"/>
      <c r="IGR18" s="91"/>
      <c r="IGS18" s="85"/>
      <c r="IGT18" s="91"/>
      <c r="IGU18" s="85"/>
      <c r="IGV18" s="91"/>
      <c r="IGW18" s="85"/>
      <c r="IGX18" s="91"/>
      <c r="IGY18" s="85"/>
      <c r="IGZ18" s="91"/>
      <c r="IHA18" s="85"/>
      <c r="IHB18" s="91"/>
      <c r="IHC18" s="85"/>
      <c r="IHD18" s="91"/>
      <c r="IHE18" s="85"/>
      <c r="IHF18" s="91"/>
      <c r="IHG18" s="85"/>
      <c r="IHH18" s="91"/>
      <c r="IHI18" s="85"/>
      <c r="IHJ18" s="91"/>
      <c r="IHK18" s="85"/>
      <c r="IHL18" s="91"/>
      <c r="IHM18" s="85"/>
      <c r="IHN18" s="91"/>
      <c r="IHO18" s="85"/>
      <c r="IHP18" s="91"/>
      <c r="IHQ18" s="85"/>
      <c r="IHR18" s="91"/>
      <c r="IHS18" s="85"/>
      <c r="IHT18" s="91"/>
      <c r="IHU18" s="85"/>
      <c r="IHV18" s="91"/>
      <c r="IHW18" s="85"/>
      <c r="IHX18" s="91"/>
      <c r="IHY18" s="85"/>
      <c r="IHZ18" s="91"/>
      <c r="IIA18" s="85"/>
      <c r="IIB18" s="91"/>
      <c r="IIC18" s="85"/>
      <c r="IID18" s="91"/>
      <c r="IIE18" s="85"/>
      <c r="IIF18" s="91"/>
      <c r="IIG18" s="85"/>
      <c r="IIH18" s="91"/>
      <c r="III18" s="85"/>
      <c r="IIJ18" s="91"/>
      <c r="IIK18" s="85"/>
      <c r="IIL18" s="91"/>
      <c r="IIM18" s="85"/>
      <c r="IIN18" s="91"/>
      <c r="IIO18" s="85"/>
      <c r="IIP18" s="91"/>
      <c r="IIQ18" s="85"/>
      <c r="IIR18" s="91"/>
      <c r="IIS18" s="85"/>
      <c r="IIT18" s="91"/>
      <c r="IIU18" s="85"/>
      <c r="IIV18" s="91"/>
      <c r="IIW18" s="85"/>
      <c r="IIX18" s="91"/>
      <c r="IIY18" s="85"/>
      <c r="IIZ18" s="91"/>
      <c r="IJA18" s="85"/>
      <c r="IJB18" s="91"/>
      <c r="IJC18" s="85"/>
      <c r="IJD18" s="91"/>
      <c r="IJE18" s="85"/>
      <c r="IJF18" s="91"/>
      <c r="IJG18" s="85"/>
      <c r="IJH18" s="91"/>
      <c r="IJI18" s="85"/>
      <c r="IJJ18" s="91"/>
      <c r="IJK18" s="85"/>
      <c r="IJL18" s="91"/>
      <c r="IJM18" s="85"/>
      <c r="IJN18" s="91"/>
      <c r="IJO18" s="85"/>
      <c r="IJP18" s="91"/>
      <c r="IJQ18" s="85"/>
      <c r="IJR18" s="91"/>
      <c r="IJS18" s="85"/>
      <c r="IJT18" s="91"/>
      <c r="IJU18" s="85"/>
      <c r="IJV18" s="91"/>
      <c r="IJW18" s="85"/>
      <c r="IJX18" s="91"/>
      <c r="IJY18" s="85"/>
      <c r="IJZ18" s="91"/>
      <c r="IKA18" s="85"/>
      <c r="IKB18" s="91"/>
      <c r="IKC18" s="85"/>
      <c r="IKD18" s="91"/>
      <c r="IKE18" s="85"/>
      <c r="IKF18" s="91"/>
      <c r="IKG18" s="85"/>
      <c r="IKH18" s="91"/>
      <c r="IKI18" s="85"/>
      <c r="IKJ18" s="91"/>
      <c r="IKK18" s="85"/>
      <c r="IKL18" s="91"/>
      <c r="IKM18" s="85"/>
      <c r="IKN18" s="91"/>
      <c r="IKO18" s="85"/>
      <c r="IKP18" s="91"/>
      <c r="IKQ18" s="85"/>
      <c r="IKR18" s="91"/>
      <c r="IKS18" s="85"/>
      <c r="IKT18" s="91"/>
      <c r="IKU18" s="85"/>
      <c r="IKV18" s="91"/>
      <c r="IKW18" s="85"/>
      <c r="IKX18" s="91"/>
      <c r="IKY18" s="85"/>
      <c r="IKZ18" s="91"/>
      <c r="ILA18" s="85"/>
      <c r="ILB18" s="91"/>
      <c r="ILC18" s="85"/>
      <c r="ILD18" s="91"/>
      <c r="ILE18" s="85"/>
      <c r="ILF18" s="91"/>
      <c r="ILG18" s="85"/>
      <c r="ILH18" s="91"/>
      <c r="ILI18" s="85"/>
      <c r="ILJ18" s="91"/>
      <c r="ILK18" s="85"/>
      <c r="ILL18" s="91"/>
      <c r="ILM18" s="85"/>
      <c r="ILN18" s="91"/>
      <c r="ILO18" s="85"/>
      <c r="ILP18" s="91"/>
      <c r="ILQ18" s="85"/>
      <c r="ILR18" s="91"/>
      <c r="ILS18" s="85"/>
      <c r="ILT18" s="91"/>
      <c r="ILU18" s="85"/>
      <c r="ILV18" s="91"/>
      <c r="ILW18" s="85"/>
      <c r="ILX18" s="91"/>
      <c r="ILY18" s="85"/>
      <c r="ILZ18" s="91"/>
      <c r="IMA18" s="85"/>
      <c r="IMB18" s="91"/>
      <c r="IMC18" s="85"/>
      <c r="IMD18" s="91"/>
      <c r="IME18" s="85"/>
      <c r="IMF18" s="91"/>
      <c r="IMG18" s="85"/>
      <c r="IMH18" s="91"/>
      <c r="IMI18" s="85"/>
      <c r="IMJ18" s="91"/>
      <c r="IMK18" s="85"/>
      <c r="IML18" s="91"/>
      <c r="IMM18" s="85"/>
      <c r="IMN18" s="91"/>
      <c r="IMO18" s="85"/>
      <c r="IMP18" s="91"/>
      <c r="IMQ18" s="85"/>
      <c r="IMR18" s="91"/>
      <c r="IMS18" s="85"/>
      <c r="IMT18" s="91"/>
      <c r="IMU18" s="85"/>
      <c r="IMV18" s="91"/>
      <c r="IMW18" s="85"/>
      <c r="IMX18" s="91"/>
      <c r="IMY18" s="85"/>
      <c r="IMZ18" s="91"/>
      <c r="INA18" s="85"/>
      <c r="INB18" s="91"/>
      <c r="INC18" s="85"/>
      <c r="IND18" s="91"/>
      <c r="INE18" s="85"/>
      <c r="INF18" s="91"/>
      <c r="ING18" s="85"/>
      <c r="INH18" s="91"/>
      <c r="INI18" s="85"/>
      <c r="INJ18" s="91"/>
      <c r="INK18" s="85"/>
      <c r="INL18" s="91"/>
      <c r="INM18" s="85"/>
      <c r="INN18" s="91"/>
      <c r="INO18" s="85"/>
      <c r="INP18" s="91"/>
      <c r="INQ18" s="85"/>
      <c r="INR18" s="91"/>
      <c r="INS18" s="85"/>
      <c r="INT18" s="91"/>
      <c r="INU18" s="85"/>
      <c r="INV18" s="91"/>
      <c r="INW18" s="85"/>
      <c r="INX18" s="91"/>
      <c r="INY18" s="85"/>
      <c r="INZ18" s="91"/>
      <c r="IOA18" s="85"/>
      <c r="IOB18" s="91"/>
      <c r="IOC18" s="85"/>
      <c r="IOD18" s="91"/>
      <c r="IOE18" s="85"/>
      <c r="IOF18" s="91"/>
      <c r="IOG18" s="85"/>
      <c r="IOH18" s="91"/>
      <c r="IOI18" s="85"/>
      <c r="IOJ18" s="91"/>
      <c r="IOK18" s="85"/>
      <c r="IOL18" s="91"/>
      <c r="IOM18" s="85"/>
      <c r="ION18" s="91"/>
      <c r="IOO18" s="85"/>
      <c r="IOP18" s="91"/>
      <c r="IOQ18" s="85"/>
      <c r="IOR18" s="91"/>
      <c r="IOS18" s="85"/>
      <c r="IOT18" s="91"/>
      <c r="IOU18" s="85"/>
      <c r="IOV18" s="91"/>
      <c r="IOW18" s="85"/>
      <c r="IOX18" s="91"/>
      <c r="IOY18" s="85"/>
      <c r="IOZ18" s="91"/>
      <c r="IPA18" s="85"/>
      <c r="IPB18" s="91"/>
      <c r="IPC18" s="85"/>
      <c r="IPD18" s="91"/>
      <c r="IPE18" s="85"/>
      <c r="IPF18" s="91"/>
      <c r="IPG18" s="85"/>
      <c r="IPH18" s="91"/>
      <c r="IPI18" s="85"/>
      <c r="IPJ18" s="91"/>
      <c r="IPK18" s="85"/>
      <c r="IPL18" s="91"/>
      <c r="IPM18" s="85"/>
      <c r="IPN18" s="91"/>
      <c r="IPO18" s="85"/>
      <c r="IPP18" s="91"/>
      <c r="IPQ18" s="85"/>
      <c r="IPR18" s="91"/>
      <c r="IPS18" s="85"/>
      <c r="IPT18" s="91"/>
      <c r="IPU18" s="85"/>
      <c r="IPV18" s="91"/>
      <c r="IPW18" s="85"/>
      <c r="IPX18" s="91"/>
      <c r="IPY18" s="85"/>
      <c r="IPZ18" s="91"/>
      <c r="IQA18" s="85"/>
      <c r="IQB18" s="91"/>
      <c r="IQC18" s="85"/>
      <c r="IQD18" s="91"/>
      <c r="IQE18" s="85"/>
      <c r="IQF18" s="91"/>
      <c r="IQG18" s="85"/>
      <c r="IQH18" s="91"/>
      <c r="IQI18" s="85"/>
      <c r="IQJ18" s="91"/>
      <c r="IQK18" s="85"/>
      <c r="IQL18" s="91"/>
      <c r="IQM18" s="85"/>
      <c r="IQN18" s="91"/>
      <c r="IQO18" s="85"/>
      <c r="IQP18" s="91"/>
      <c r="IQQ18" s="85"/>
      <c r="IQR18" s="91"/>
      <c r="IQS18" s="85"/>
      <c r="IQT18" s="91"/>
      <c r="IQU18" s="85"/>
      <c r="IQV18" s="91"/>
      <c r="IQW18" s="85"/>
      <c r="IQX18" s="91"/>
      <c r="IQY18" s="85"/>
      <c r="IQZ18" s="91"/>
      <c r="IRA18" s="85"/>
      <c r="IRB18" s="91"/>
      <c r="IRC18" s="85"/>
      <c r="IRD18" s="91"/>
      <c r="IRE18" s="85"/>
      <c r="IRF18" s="91"/>
      <c r="IRG18" s="85"/>
      <c r="IRH18" s="91"/>
      <c r="IRI18" s="85"/>
      <c r="IRJ18" s="91"/>
      <c r="IRK18" s="85"/>
      <c r="IRL18" s="91"/>
      <c r="IRM18" s="85"/>
      <c r="IRN18" s="91"/>
      <c r="IRO18" s="85"/>
      <c r="IRP18" s="91"/>
      <c r="IRQ18" s="85"/>
      <c r="IRR18" s="91"/>
      <c r="IRS18" s="85"/>
      <c r="IRT18" s="91"/>
      <c r="IRU18" s="85"/>
      <c r="IRV18" s="91"/>
      <c r="IRW18" s="85"/>
      <c r="IRX18" s="91"/>
      <c r="IRY18" s="85"/>
      <c r="IRZ18" s="91"/>
      <c r="ISA18" s="85"/>
      <c r="ISB18" s="91"/>
      <c r="ISC18" s="85"/>
      <c r="ISD18" s="91"/>
      <c r="ISE18" s="85"/>
      <c r="ISF18" s="91"/>
      <c r="ISG18" s="85"/>
      <c r="ISH18" s="91"/>
      <c r="ISI18" s="85"/>
      <c r="ISJ18" s="91"/>
      <c r="ISK18" s="85"/>
      <c r="ISL18" s="91"/>
      <c r="ISM18" s="85"/>
      <c r="ISN18" s="91"/>
      <c r="ISO18" s="85"/>
      <c r="ISP18" s="91"/>
      <c r="ISQ18" s="85"/>
      <c r="ISR18" s="91"/>
      <c r="ISS18" s="85"/>
      <c r="IST18" s="91"/>
      <c r="ISU18" s="85"/>
      <c r="ISV18" s="91"/>
      <c r="ISW18" s="85"/>
      <c r="ISX18" s="91"/>
      <c r="ISY18" s="85"/>
      <c r="ISZ18" s="91"/>
      <c r="ITA18" s="85"/>
      <c r="ITB18" s="91"/>
      <c r="ITC18" s="85"/>
      <c r="ITD18" s="91"/>
      <c r="ITE18" s="85"/>
      <c r="ITF18" s="91"/>
      <c r="ITG18" s="85"/>
      <c r="ITH18" s="91"/>
      <c r="ITI18" s="85"/>
      <c r="ITJ18" s="91"/>
      <c r="ITK18" s="85"/>
      <c r="ITL18" s="91"/>
      <c r="ITM18" s="85"/>
      <c r="ITN18" s="91"/>
      <c r="ITO18" s="85"/>
      <c r="ITP18" s="91"/>
      <c r="ITQ18" s="85"/>
      <c r="ITR18" s="91"/>
      <c r="ITS18" s="85"/>
      <c r="ITT18" s="91"/>
      <c r="ITU18" s="85"/>
      <c r="ITV18" s="91"/>
      <c r="ITW18" s="85"/>
      <c r="ITX18" s="91"/>
      <c r="ITY18" s="85"/>
      <c r="ITZ18" s="91"/>
      <c r="IUA18" s="85"/>
      <c r="IUB18" s="91"/>
      <c r="IUC18" s="85"/>
      <c r="IUD18" s="91"/>
      <c r="IUE18" s="85"/>
      <c r="IUF18" s="91"/>
      <c r="IUG18" s="85"/>
      <c r="IUH18" s="91"/>
      <c r="IUI18" s="85"/>
      <c r="IUJ18" s="91"/>
      <c r="IUK18" s="85"/>
      <c r="IUL18" s="91"/>
      <c r="IUM18" s="85"/>
      <c r="IUN18" s="91"/>
      <c r="IUO18" s="85"/>
      <c r="IUP18" s="91"/>
      <c r="IUQ18" s="85"/>
      <c r="IUR18" s="91"/>
      <c r="IUS18" s="85"/>
      <c r="IUT18" s="91"/>
      <c r="IUU18" s="85"/>
      <c r="IUV18" s="91"/>
      <c r="IUW18" s="85"/>
      <c r="IUX18" s="91"/>
      <c r="IUY18" s="85"/>
      <c r="IUZ18" s="91"/>
      <c r="IVA18" s="85"/>
      <c r="IVB18" s="91"/>
      <c r="IVC18" s="85"/>
      <c r="IVD18" s="91"/>
      <c r="IVE18" s="85"/>
      <c r="IVF18" s="91"/>
      <c r="IVG18" s="85"/>
      <c r="IVH18" s="91"/>
      <c r="IVI18" s="85"/>
      <c r="IVJ18" s="91"/>
      <c r="IVK18" s="85"/>
      <c r="IVL18" s="91"/>
      <c r="IVM18" s="85"/>
      <c r="IVN18" s="91"/>
      <c r="IVO18" s="85"/>
      <c r="IVP18" s="91"/>
      <c r="IVQ18" s="85"/>
      <c r="IVR18" s="91"/>
      <c r="IVS18" s="85"/>
      <c r="IVT18" s="91"/>
      <c r="IVU18" s="85"/>
      <c r="IVV18" s="91"/>
      <c r="IVW18" s="85"/>
      <c r="IVX18" s="91"/>
      <c r="IVY18" s="85"/>
      <c r="IVZ18" s="91"/>
      <c r="IWA18" s="85"/>
      <c r="IWB18" s="91"/>
      <c r="IWC18" s="85"/>
      <c r="IWD18" s="91"/>
      <c r="IWE18" s="85"/>
      <c r="IWF18" s="91"/>
      <c r="IWG18" s="85"/>
      <c r="IWH18" s="91"/>
      <c r="IWI18" s="85"/>
      <c r="IWJ18" s="91"/>
      <c r="IWK18" s="85"/>
      <c r="IWL18" s="91"/>
      <c r="IWM18" s="85"/>
      <c r="IWN18" s="91"/>
      <c r="IWO18" s="85"/>
      <c r="IWP18" s="91"/>
      <c r="IWQ18" s="85"/>
      <c r="IWR18" s="91"/>
      <c r="IWS18" s="85"/>
      <c r="IWT18" s="91"/>
      <c r="IWU18" s="85"/>
      <c r="IWV18" s="91"/>
      <c r="IWW18" s="85"/>
      <c r="IWX18" s="91"/>
      <c r="IWY18" s="85"/>
      <c r="IWZ18" s="91"/>
      <c r="IXA18" s="85"/>
      <c r="IXB18" s="91"/>
      <c r="IXC18" s="85"/>
      <c r="IXD18" s="91"/>
      <c r="IXE18" s="85"/>
      <c r="IXF18" s="91"/>
      <c r="IXG18" s="85"/>
      <c r="IXH18" s="91"/>
      <c r="IXI18" s="85"/>
      <c r="IXJ18" s="91"/>
      <c r="IXK18" s="85"/>
      <c r="IXL18" s="91"/>
      <c r="IXM18" s="85"/>
      <c r="IXN18" s="91"/>
      <c r="IXO18" s="85"/>
      <c r="IXP18" s="91"/>
      <c r="IXQ18" s="85"/>
      <c r="IXR18" s="91"/>
      <c r="IXS18" s="85"/>
      <c r="IXT18" s="91"/>
      <c r="IXU18" s="85"/>
      <c r="IXV18" s="91"/>
      <c r="IXW18" s="85"/>
      <c r="IXX18" s="91"/>
      <c r="IXY18" s="85"/>
      <c r="IXZ18" s="91"/>
      <c r="IYA18" s="85"/>
      <c r="IYB18" s="91"/>
      <c r="IYC18" s="85"/>
      <c r="IYD18" s="91"/>
      <c r="IYE18" s="85"/>
      <c r="IYF18" s="91"/>
      <c r="IYG18" s="85"/>
      <c r="IYH18" s="91"/>
      <c r="IYI18" s="85"/>
      <c r="IYJ18" s="91"/>
      <c r="IYK18" s="85"/>
      <c r="IYL18" s="91"/>
      <c r="IYM18" s="85"/>
      <c r="IYN18" s="91"/>
      <c r="IYO18" s="85"/>
      <c r="IYP18" s="91"/>
      <c r="IYQ18" s="85"/>
      <c r="IYR18" s="91"/>
      <c r="IYS18" s="85"/>
      <c r="IYT18" s="91"/>
      <c r="IYU18" s="85"/>
      <c r="IYV18" s="91"/>
      <c r="IYW18" s="85"/>
      <c r="IYX18" s="91"/>
      <c r="IYY18" s="85"/>
      <c r="IYZ18" s="91"/>
      <c r="IZA18" s="85"/>
      <c r="IZB18" s="91"/>
      <c r="IZC18" s="85"/>
      <c r="IZD18" s="91"/>
      <c r="IZE18" s="85"/>
      <c r="IZF18" s="91"/>
      <c r="IZG18" s="85"/>
      <c r="IZH18" s="91"/>
      <c r="IZI18" s="85"/>
      <c r="IZJ18" s="91"/>
      <c r="IZK18" s="85"/>
      <c r="IZL18" s="91"/>
      <c r="IZM18" s="85"/>
      <c r="IZN18" s="91"/>
      <c r="IZO18" s="85"/>
      <c r="IZP18" s="91"/>
      <c r="IZQ18" s="85"/>
      <c r="IZR18" s="91"/>
      <c r="IZS18" s="85"/>
      <c r="IZT18" s="91"/>
      <c r="IZU18" s="85"/>
      <c r="IZV18" s="91"/>
      <c r="IZW18" s="85"/>
      <c r="IZX18" s="91"/>
      <c r="IZY18" s="85"/>
      <c r="IZZ18" s="91"/>
      <c r="JAA18" s="85"/>
      <c r="JAB18" s="91"/>
      <c r="JAC18" s="85"/>
      <c r="JAD18" s="91"/>
      <c r="JAE18" s="85"/>
      <c r="JAF18" s="91"/>
      <c r="JAG18" s="85"/>
      <c r="JAH18" s="91"/>
      <c r="JAI18" s="85"/>
      <c r="JAJ18" s="91"/>
      <c r="JAK18" s="85"/>
      <c r="JAL18" s="91"/>
      <c r="JAM18" s="85"/>
      <c r="JAN18" s="91"/>
      <c r="JAO18" s="85"/>
      <c r="JAP18" s="91"/>
      <c r="JAQ18" s="85"/>
      <c r="JAR18" s="91"/>
      <c r="JAS18" s="85"/>
      <c r="JAT18" s="91"/>
      <c r="JAU18" s="85"/>
      <c r="JAV18" s="91"/>
      <c r="JAW18" s="85"/>
      <c r="JAX18" s="91"/>
      <c r="JAY18" s="85"/>
      <c r="JAZ18" s="91"/>
      <c r="JBA18" s="85"/>
      <c r="JBB18" s="91"/>
      <c r="JBC18" s="85"/>
      <c r="JBD18" s="91"/>
      <c r="JBE18" s="85"/>
      <c r="JBF18" s="91"/>
      <c r="JBG18" s="85"/>
      <c r="JBH18" s="91"/>
      <c r="JBI18" s="85"/>
      <c r="JBJ18" s="91"/>
      <c r="JBK18" s="85"/>
      <c r="JBL18" s="91"/>
      <c r="JBM18" s="85"/>
      <c r="JBN18" s="91"/>
      <c r="JBO18" s="85"/>
      <c r="JBP18" s="91"/>
      <c r="JBQ18" s="85"/>
      <c r="JBR18" s="91"/>
      <c r="JBS18" s="85"/>
      <c r="JBT18" s="91"/>
      <c r="JBU18" s="85"/>
      <c r="JBV18" s="91"/>
      <c r="JBW18" s="85"/>
      <c r="JBX18" s="91"/>
      <c r="JBY18" s="85"/>
      <c r="JBZ18" s="91"/>
      <c r="JCA18" s="85"/>
      <c r="JCB18" s="91"/>
      <c r="JCC18" s="85"/>
      <c r="JCD18" s="91"/>
      <c r="JCE18" s="85"/>
      <c r="JCF18" s="91"/>
      <c r="JCG18" s="85"/>
      <c r="JCH18" s="91"/>
      <c r="JCI18" s="85"/>
      <c r="JCJ18" s="91"/>
      <c r="JCK18" s="85"/>
      <c r="JCL18" s="91"/>
      <c r="JCM18" s="85"/>
      <c r="JCN18" s="91"/>
      <c r="JCO18" s="85"/>
      <c r="JCP18" s="91"/>
      <c r="JCQ18" s="85"/>
      <c r="JCR18" s="91"/>
      <c r="JCS18" s="85"/>
      <c r="JCT18" s="91"/>
      <c r="JCU18" s="85"/>
      <c r="JCV18" s="91"/>
      <c r="JCW18" s="85"/>
      <c r="JCX18" s="91"/>
      <c r="JCY18" s="85"/>
      <c r="JCZ18" s="91"/>
      <c r="JDA18" s="85"/>
      <c r="JDB18" s="91"/>
      <c r="JDC18" s="85"/>
      <c r="JDD18" s="91"/>
      <c r="JDE18" s="85"/>
      <c r="JDF18" s="91"/>
      <c r="JDG18" s="85"/>
      <c r="JDH18" s="91"/>
      <c r="JDI18" s="85"/>
      <c r="JDJ18" s="91"/>
      <c r="JDK18" s="85"/>
      <c r="JDL18" s="91"/>
      <c r="JDM18" s="85"/>
      <c r="JDN18" s="91"/>
      <c r="JDO18" s="85"/>
      <c r="JDP18" s="91"/>
      <c r="JDQ18" s="85"/>
      <c r="JDR18" s="91"/>
      <c r="JDS18" s="85"/>
      <c r="JDT18" s="91"/>
      <c r="JDU18" s="85"/>
      <c r="JDV18" s="91"/>
      <c r="JDW18" s="85"/>
      <c r="JDX18" s="91"/>
      <c r="JDY18" s="85"/>
      <c r="JDZ18" s="91"/>
      <c r="JEA18" s="85"/>
      <c r="JEB18" s="91"/>
      <c r="JEC18" s="85"/>
      <c r="JED18" s="91"/>
      <c r="JEE18" s="85"/>
      <c r="JEF18" s="91"/>
      <c r="JEG18" s="85"/>
      <c r="JEH18" s="91"/>
      <c r="JEI18" s="85"/>
      <c r="JEJ18" s="91"/>
      <c r="JEK18" s="85"/>
      <c r="JEL18" s="91"/>
      <c r="JEM18" s="85"/>
      <c r="JEN18" s="91"/>
      <c r="JEO18" s="85"/>
      <c r="JEP18" s="91"/>
      <c r="JEQ18" s="85"/>
      <c r="JER18" s="91"/>
      <c r="JES18" s="85"/>
      <c r="JET18" s="91"/>
      <c r="JEU18" s="85"/>
      <c r="JEV18" s="91"/>
      <c r="JEW18" s="85"/>
      <c r="JEX18" s="91"/>
      <c r="JEY18" s="85"/>
      <c r="JEZ18" s="91"/>
      <c r="JFA18" s="85"/>
      <c r="JFB18" s="91"/>
      <c r="JFC18" s="85"/>
      <c r="JFD18" s="91"/>
      <c r="JFE18" s="85"/>
      <c r="JFF18" s="91"/>
      <c r="JFG18" s="85"/>
      <c r="JFH18" s="91"/>
      <c r="JFI18" s="85"/>
      <c r="JFJ18" s="91"/>
      <c r="JFK18" s="85"/>
      <c r="JFL18" s="91"/>
      <c r="JFM18" s="85"/>
      <c r="JFN18" s="91"/>
      <c r="JFO18" s="85"/>
      <c r="JFP18" s="91"/>
      <c r="JFQ18" s="85"/>
      <c r="JFR18" s="91"/>
      <c r="JFS18" s="85"/>
      <c r="JFT18" s="91"/>
      <c r="JFU18" s="85"/>
      <c r="JFV18" s="91"/>
      <c r="JFW18" s="85"/>
      <c r="JFX18" s="91"/>
      <c r="JFY18" s="85"/>
      <c r="JFZ18" s="91"/>
      <c r="JGA18" s="85"/>
      <c r="JGB18" s="91"/>
      <c r="JGC18" s="85"/>
      <c r="JGD18" s="91"/>
      <c r="JGE18" s="85"/>
      <c r="JGF18" s="91"/>
      <c r="JGG18" s="85"/>
      <c r="JGH18" s="91"/>
      <c r="JGI18" s="85"/>
      <c r="JGJ18" s="91"/>
      <c r="JGK18" s="85"/>
      <c r="JGL18" s="91"/>
      <c r="JGM18" s="85"/>
      <c r="JGN18" s="91"/>
      <c r="JGO18" s="85"/>
      <c r="JGP18" s="91"/>
      <c r="JGQ18" s="85"/>
      <c r="JGR18" s="91"/>
      <c r="JGS18" s="85"/>
      <c r="JGT18" s="91"/>
      <c r="JGU18" s="85"/>
      <c r="JGV18" s="91"/>
      <c r="JGW18" s="85"/>
      <c r="JGX18" s="91"/>
      <c r="JGY18" s="85"/>
      <c r="JGZ18" s="91"/>
      <c r="JHA18" s="85"/>
      <c r="JHB18" s="91"/>
      <c r="JHC18" s="85"/>
      <c r="JHD18" s="91"/>
      <c r="JHE18" s="85"/>
      <c r="JHF18" s="91"/>
      <c r="JHG18" s="85"/>
      <c r="JHH18" s="91"/>
      <c r="JHI18" s="85"/>
      <c r="JHJ18" s="91"/>
      <c r="JHK18" s="85"/>
      <c r="JHL18" s="91"/>
      <c r="JHM18" s="85"/>
      <c r="JHN18" s="91"/>
      <c r="JHO18" s="85"/>
      <c r="JHP18" s="91"/>
      <c r="JHQ18" s="85"/>
      <c r="JHR18" s="91"/>
      <c r="JHS18" s="85"/>
      <c r="JHT18" s="91"/>
      <c r="JHU18" s="85"/>
      <c r="JHV18" s="91"/>
      <c r="JHW18" s="85"/>
      <c r="JHX18" s="91"/>
      <c r="JHY18" s="85"/>
      <c r="JHZ18" s="91"/>
      <c r="JIA18" s="85"/>
      <c r="JIB18" s="91"/>
      <c r="JIC18" s="85"/>
      <c r="JID18" s="91"/>
      <c r="JIE18" s="85"/>
      <c r="JIF18" s="91"/>
      <c r="JIG18" s="85"/>
      <c r="JIH18" s="91"/>
      <c r="JII18" s="85"/>
      <c r="JIJ18" s="91"/>
      <c r="JIK18" s="85"/>
      <c r="JIL18" s="91"/>
      <c r="JIM18" s="85"/>
      <c r="JIN18" s="91"/>
      <c r="JIO18" s="85"/>
      <c r="JIP18" s="91"/>
      <c r="JIQ18" s="85"/>
      <c r="JIR18" s="91"/>
      <c r="JIS18" s="85"/>
      <c r="JIT18" s="91"/>
      <c r="JIU18" s="85"/>
      <c r="JIV18" s="91"/>
      <c r="JIW18" s="85"/>
      <c r="JIX18" s="91"/>
      <c r="JIY18" s="85"/>
      <c r="JIZ18" s="91"/>
      <c r="JJA18" s="85"/>
      <c r="JJB18" s="91"/>
      <c r="JJC18" s="85"/>
      <c r="JJD18" s="91"/>
      <c r="JJE18" s="85"/>
      <c r="JJF18" s="91"/>
      <c r="JJG18" s="85"/>
      <c r="JJH18" s="91"/>
      <c r="JJI18" s="85"/>
      <c r="JJJ18" s="91"/>
      <c r="JJK18" s="85"/>
      <c r="JJL18" s="91"/>
      <c r="JJM18" s="85"/>
      <c r="JJN18" s="91"/>
      <c r="JJO18" s="85"/>
      <c r="JJP18" s="91"/>
      <c r="JJQ18" s="85"/>
      <c r="JJR18" s="91"/>
      <c r="JJS18" s="85"/>
      <c r="JJT18" s="91"/>
      <c r="JJU18" s="85"/>
      <c r="JJV18" s="91"/>
      <c r="JJW18" s="85"/>
      <c r="JJX18" s="91"/>
      <c r="JJY18" s="85"/>
      <c r="JJZ18" s="91"/>
      <c r="JKA18" s="85"/>
      <c r="JKB18" s="91"/>
      <c r="JKC18" s="85"/>
      <c r="JKD18" s="91"/>
      <c r="JKE18" s="85"/>
      <c r="JKF18" s="91"/>
      <c r="JKG18" s="85"/>
      <c r="JKH18" s="91"/>
      <c r="JKI18" s="85"/>
      <c r="JKJ18" s="91"/>
      <c r="JKK18" s="85"/>
      <c r="JKL18" s="91"/>
      <c r="JKM18" s="85"/>
      <c r="JKN18" s="91"/>
      <c r="JKO18" s="85"/>
      <c r="JKP18" s="91"/>
      <c r="JKQ18" s="85"/>
      <c r="JKR18" s="91"/>
      <c r="JKS18" s="85"/>
      <c r="JKT18" s="91"/>
      <c r="JKU18" s="85"/>
      <c r="JKV18" s="91"/>
      <c r="JKW18" s="85"/>
      <c r="JKX18" s="91"/>
      <c r="JKY18" s="85"/>
      <c r="JKZ18" s="91"/>
      <c r="JLA18" s="85"/>
      <c r="JLB18" s="91"/>
      <c r="JLC18" s="85"/>
      <c r="JLD18" s="91"/>
      <c r="JLE18" s="85"/>
      <c r="JLF18" s="91"/>
      <c r="JLG18" s="85"/>
      <c r="JLH18" s="91"/>
      <c r="JLI18" s="85"/>
      <c r="JLJ18" s="91"/>
      <c r="JLK18" s="85"/>
      <c r="JLL18" s="91"/>
      <c r="JLM18" s="85"/>
      <c r="JLN18" s="91"/>
      <c r="JLO18" s="85"/>
      <c r="JLP18" s="91"/>
      <c r="JLQ18" s="85"/>
      <c r="JLR18" s="91"/>
      <c r="JLS18" s="85"/>
      <c r="JLT18" s="91"/>
      <c r="JLU18" s="85"/>
      <c r="JLV18" s="91"/>
      <c r="JLW18" s="85"/>
      <c r="JLX18" s="91"/>
      <c r="JLY18" s="85"/>
      <c r="JLZ18" s="91"/>
      <c r="JMA18" s="85"/>
      <c r="JMB18" s="91"/>
      <c r="JMC18" s="85"/>
      <c r="JMD18" s="91"/>
      <c r="JME18" s="85"/>
      <c r="JMF18" s="91"/>
      <c r="JMG18" s="85"/>
      <c r="JMH18" s="91"/>
      <c r="JMI18" s="85"/>
      <c r="JMJ18" s="91"/>
      <c r="JMK18" s="85"/>
      <c r="JML18" s="91"/>
      <c r="JMM18" s="85"/>
      <c r="JMN18" s="91"/>
      <c r="JMO18" s="85"/>
      <c r="JMP18" s="91"/>
      <c r="JMQ18" s="85"/>
      <c r="JMR18" s="91"/>
      <c r="JMS18" s="85"/>
      <c r="JMT18" s="91"/>
      <c r="JMU18" s="85"/>
      <c r="JMV18" s="91"/>
      <c r="JMW18" s="85"/>
      <c r="JMX18" s="91"/>
      <c r="JMY18" s="85"/>
      <c r="JMZ18" s="91"/>
      <c r="JNA18" s="85"/>
      <c r="JNB18" s="91"/>
      <c r="JNC18" s="85"/>
      <c r="JND18" s="91"/>
      <c r="JNE18" s="85"/>
      <c r="JNF18" s="91"/>
      <c r="JNG18" s="85"/>
      <c r="JNH18" s="91"/>
      <c r="JNI18" s="85"/>
      <c r="JNJ18" s="91"/>
      <c r="JNK18" s="85"/>
      <c r="JNL18" s="91"/>
      <c r="JNM18" s="85"/>
      <c r="JNN18" s="91"/>
      <c r="JNO18" s="85"/>
      <c r="JNP18" s="91"/>
      <c r="JNQ18" s="85"/>
      <c r="JNR18" s="91"/>
      <c r="JNS18" s="85"/>
      <c r="JNT18" s="91"/>
      <c r="JNU18" s="85"/>
      <c r="JNV18" s="91"/>
      <c r="JNW18" s="85"/>
      <c r="JNX18" s="91"/>
      <c r="JNY18" s="85"/>
      <c r="JNZ18" s="91"/>
      <c r="JOA18" s="85"/>
      <c r="JOB18" s="91"/>
      <c r="JOC18" s="85"/>
      <c r="JOD18" s="91"/>
      <c r="JOE18" s="85"/>
      <c r="JOF18" s="91"/>
      <c r="JOG18" s="85"/>
      <c r="JOH18" s="91"/>
      <c r="JOI18" s="85"/>
      <c r="JOJ18" s="91"/>
      <c r="JOK18" s="85"/>
      <c r="JOL18" s="91"/>
      <c r="JOM18" s="85"/>
      <c r="JON18" s="91"/>
      <c r="JOO18" s="85"/>
      <c r="JOP18" s="91"/>
      <c r="JOQ18" s="85"/>
      <c r="JOR18" s="91"/>
      <c r="JOS18" s="85"/>
      <c r="JOT18" s="91"/>
      <c r="JOU18" s="85"/>
      <c r="JOV18" s="91"/>
      <c r="JOW18" s="85"/>
      <c r="JOX18" s="91"/>
      <c r="JOY18" s="85"/>
      <c r="JOZ18" s="91"/>
      <c r="JPA18" s="85"/>
      <c r="JPB18" s="91"/>
      <c r="JPC18" s="85"/>
      <c r="JPD18" s="91"/>
      <c r="JPE18" s="85"/>
      <c r="JPF18" s="91"/>
      <c r="JPG18" s="85"/>
      <c r="JPH18" s="91"/>
      <c r="JPI18" s="85"/>
      <c r="JPJ18" s="91"/>
      <c r="JPK18" s="85"/>
      <c r="JPL18" s="91"/>
      <c r="JPM18" s="85"/>
      <c r="JPN18" s="91"/>
      <c r="JPO18" s="85"/>
      <c r="JPP18" s="91"/>
      <c r="JPQ18" s="85"/>
      <c r="JPR18" s="91"/>
      <c r="JPS18" s="85"/>
      <c r="JPT18" s="91"/>
      <c r="JPU18" s="85"/>
      <c r="JPV18" s="91"/>
      <c r="JPW18" s="85"/>
      <c r="JPX18" s="91"/>
      <c r="JPY18" s="85"/>
      <c r="JPZ18" s="91"/>
      <c r="JQA18" s="85"/>
      <c r="JQB18" s="91"/>
      <c r="JQC18" s="85"/>
      <c r="JQD18" s="91"/>
      <c r="JQE18" s="85"/>
      <c r="JQF18" s="91"/>
      <c r="JQG18" s="85"/>
      <c r="JQH18" s="91"/>
      <c r="JQI18" s="85"/>
      <c r="JQJ18" s="91"/>
      <c r="JQK18" s="85"/>
      <c r="JQL18" s="91"/>
      <c r="JQM18" s="85"/>
      <c r="JQN18" s="91"/>
      <c r="JQO18" s="85"/>
      <c r="JQP18" s="91"/>
      <c r="JQQ18" s="85"/>
      <c r="JQR18" s="91"/>
      <c r="JQS18" s="85"/>
      <c r="JQT18" s="91"/>
      <c r="JQU18" s="85"/>
      <c r="JQV18" s="91"/>
      <c r="JQW18" s="85"/>
      <c r="JQX18" s="91"/>
      <c r="JQY18" s="85"/>
      <c r="JQZ18" s="91"/>
      <c r="JRA18" s="85"/>
      <c r="JRB18" s="91"/>
      <c r="JRC18" s="85"/>
      <c r="JRD18" s="91"/>
      <c r="JRE18" s="85"/>
      <c r="JRF18" s="91"/>
      <c r="JRG18" s="85"/>
      <c r="JRH18" s="91"/>
      <c r="JRI18" s="85"/>
      <c r="JRJ18" s="91"/>
      <c r="JRK18" s="85"/>
      <c r="JRL18" s="91"/>
      <c r="JRM18" s="85"/>
      <c r="JRN18" s="91"/>
      <c r="JRO18" s="85"/>
      <c r="JRP18" s="91"/>
      <c r="JRQ18" s="85"/>
      <c r="JRR18" s="91"/>
      <c r="JRS18" s="85"/>
      <c r="JRT18" s="91"/>
      <c r="JRU18" s="85"/>
      <c r="JRV18" s="91"/>
      <c r="JRW18" s="85"/>
      <c r="JRX18" s="91"/>
      <c r="JRY18" s="85"/>
      <c r="JRZ18" s="91"/>
      <c r="JSA18" s="85"/>
      <c r="JSB18" s="91"/>
      <c r="JSC18" s="85"/>
      <c r="JSD18" s="91"/>
      <c r="JSE18" s="85"/>
      <c r="JSF18" s="91"/>
      <c r="JSG18" s="85"/>
      <c r="JSH18" s="91"/>
      <c r="JSI18" s="85"/>
      <c r="JSJ18" s="91"/>
      <c r="JSK18" s="85"/>
      <c r="JSL18" s="91"/>
      <c r="JSM18" s="85"/>
      <c r="JSN18" s="91"/>
      <c r="JSO18" s="85"/>
      <c r="JSP18" s="91"/>
      <c r="JSQ18" s="85"/>
      <c r="JSR18" s="91"/>
      <c r="JSS18" s="85"/>
      <c r="JST18" s="91"/>
      <c r="JSU18" s="85"/>
      <c r="JSV18" s="91"/>
      <c r="JSW18" s="85"/>
      <c r="JSX18" s="91"/>
      <c r="JSY18" s="85"/>
      <c r="JSZ18" s="91"/>
      <c r="JTA18" s="85"/>
      <c r="JTB18" s="91"/>
      <c r="JTC18" s="85"/>
      <c r="JTD18" s="91"/>
      <c r="JTE18" s="85"/>
      <c r="JTF18" s="91"/>
      <c r="JTG18" s="85"/>
      <c r="JTH18" s="91"/>
      <c r="JTI18" s="85"/>
      <c r="JTJ18" s="91"/>
      <c r="JTK18" s="85"/>
      <c r="JTL18" s="91"/>
      <c r="JTM18" s="85"/>
      <c r="JTN18" s="91"/>
      <c r="JTO18" s="85"/>
      <c r="JTP18" s="91"/>
      <c r="JTQ18" s="85"/>
      <c r="JTR18" s="91"/>
      <c r="JTS18" s="85"/>
      <c r="JTT18" s="91"/>
      <c r="JTU18" s="85"/>
      <c r="JTV18" s="91"/>
      <c r="JTW18" s="85"/>
      <c r="JTX18" s="91"/>
      <c r="JTY18" s="85"/>
      <c r="JTZ18" s="91"/>
      <c r="JUA18" s="85"/>
      <c r="JUB18" s="91"/>
      <c r="JUC18" s="85"/>
      <c r="JUD18" s="91"/>
      <c r="JUE18" s="85"/>
      <c r="JUF18" s="91"/>
      <c r="JUG18" s="85"/>
      <c r="JUH18" s="91"/>
      <c r="JUI18" s="85"/>
      <c r="JUJ18" s="91"/>
      <c r="JUK18" s="85"/>
      <c r="JUL18" s="91"/>
      <c r="JUM18" s="85"/>
      <c r="JUN18" s="91"/>
      <c r="JUO18" s="85"/>
      <c r="JUP18" s="91"/>
      <c r="JUQ18" s="85"/>
      <c r="JUR18" s="91"/>
      <c r="JUS18" s="85"/>
      <c r="JUT18" s="91"/>
      <c r="JUU18" s="85"/>
      <c r="JUV18" s="91"/>
      <c r="JUW18" s="85"/>
      <c r="JUX18" s="91"/>
      <c r="JUY18" s="85"/>
      <c r="JUZ18" s="91"/>
      <c r="JVA18" s="85"/>
      <c r="JVB18" s="91"/>
      <c r="JVC18" s="85"/>
      <c r="JVD18" s="91"/>
      <c r="JVE18" s="85"/>
      <c r="JVF18" s="91"/>
      <c r="JVG18" s="85"/>
      <c r="JVH18" s="91"/>
      <c r="JVI18" s="85"/>
      <c r="JVJ18" s="91"/>
      <c r="JVK18" s="85"/>
      <c r="JVL18" s="91"/>
      <c r="JVM18" s="85"/>
      <c r="JVN18" s="91"/>
      <c r="JVO18" s="85"/>
      <c r="JVP18" s="91"/>
      <c r="JVQ18" s="85"/>
      <c r="JVR18" s="91"/>
      <c r="JVS18" s="85"/>
      <c r="JVT18" s="91"/>
      <c r="JVU18" s="85"/>
      <c r="JVV18" s="91"/>
      <c r="JVW18" s="85"/>
      <c r="JVX18" s="91"/>
      <c r="JVY18" s="85"/>
      <c r="JVZ18" s="91"/>
      <c r="JWA18" s="85"/>
      <c r="JWB18" s="91"/>
      <c r="JWC18" s="85"/>
      <c r="JWD18" s="91"/>
      <c r="JWE18" s="85"/>
      <c r="JWF18" s="91"/>
      <c r="JWG18" s="85"/>
      <c r="JWH18" s="91"/>
      <c r="JWI18" s="85"/>
      <c r="JWJ18" s="91"/>
      <c r="JWK18" s="85"/>
      <c r="JWL18" s="91"/>
      <c r="JWM18" s="85"/>
      <c r="JWN18" s="91"/>
      <c r="JWO18" s="85"/>
      <c r="JWP18" s="91"/>
      <c r="JWQ18" s="85"/>
      <c r="JWR18" s="91"/>
      <c r="JWS18" s="85"/>
      <c r="JWT18" s="91"/>
      <c r="JWU18" s="85"/>
      <c r="JWV18" s="91"/>
      <c r="JWW18" s="85"/>
      <c r="JWX18" s="91"/>
      <c r="JWY18" s="85"/>
      <c r="JWZ18" s="91"/>
      <c r="JXA18" s="85"/>
      <c r="JXB18" s="91"/>
      <c r="JXC18" s="85"/>
      <c r="JXD18" s="91"/>
      <c r="JXE18" s="85"/>
      <c r="JXF18" s="91"/>
      <c r="JXG18" s="85"/>
      <c r="JXH18" s="91"/>
      <c r="JXI18" s="85"/>
      <c r="JXJ18" s="91"/>
      <c r="JXK18" s="85"/>
      <c r="JXL18" s="91"/>
      <c r="JXM18" s="85"/>
      <c r="JXN18" s="91"/>
      <c r="JXO18" s="85"/>
      <c r="JXP18" s="91"/>
      <c r="JXQ18" s="85"/>
      <c r="JXR18" s="91"/>
      <c r="JXS18" s="85"/>
      <c r="JXT18" s="91"/>
      <c r="JXU18" s="85"/>
      <c r="JXV18" s="91"/>
      <c r="JXW18" s="85"/>
      <c r="JXX18" s="91"/>
      <c r="JXY18" s="85"/>
      <c r="JXZ18" s="91"/>
      <c r="JYA18" s="85"/>
      <c r="JYB18" s="91"/>
      <c r="JYC18" s="85"/>
      <c r="JYD18" s="91"/>
      <c r="JYE18" s="85"/>
      <c r="JYF18" s="91"/>
      <c r="JYG18" s="85"/>
      <c r="JYH18" s="91"/>
      <c r="JYI18" s="85"/>
      <c r="JYJ18" s="91"/>
      <c r="JYK18" s="85"/>
      <c r="JYL18" s="91"/>
      <c r="JYM18" s="85"/>
      <c r="JYN18" s="91"/>
      <c r="JYO18" s="85"/>
      <c r="JYP18" s="91"/>
      <c r="JYQ18" s="85"/>
      <c r="JYR18" s="91"/>
      <c r="JYS18" s="85"/>
      <c r="JYT18" s="91"/>
      <c r="JYU18" s="85"/>
      <c r="JYV18" s="91"/>
      <c r="JYW18" s="85"/>
      <c r="JYX18" s="91"/>
      <c r="JYY18" s="85"/>
      <c r="JYZ18" s="91"/>
      <c r="JZA18" s="85"/>
      <c r="JZB18" s="91"/>
      <c r="JZC18" s="85"/>
      <c r="JZD18" s="91"/>
      <c r="JZE18" s="85"/>
      <c r="JZF18" s="91"/>
      <c r="JZG18" s="85"/>
      <c r="JZH18" s="91"/>
      <c r="JZI18" s="85"/>
      <c r="JZJ18" s="91"/>
      <c r="JZK18" s="85"/>
      <c r="JZL18" s="91"/>
      <c r="JZM18" s="85"/>
      <c r="JZN18" s="91"/>
      <c r="JZO18" s="85"/>
      <c r="JZP18" s="91"/>
      <c r="JZQ18" s="85"/>
      <c r="JZR18" s="91"/>
      <c r="JZS18" s="85"/>
      <c r="JZT18" s="91"/>
      <c r="JZU18" s="85"/>
      <c r="JZV18" s="91"/>
      <c r="JZW18" s="85"/>
      <c r="JZX18" s="91"/>
      <c r="JZY18" s="85"/>
      <c r="JZZ18" s="91"/>
      <c r="KAA18" s="85"/>
      <c r="KAB18" s="91"/>
      <c r="KAC18" s="85"/>
      <c r="KAD18" s="91"/>
      <c r="KAE18" s="85"/>
      <c r="KAF18" s="91"/>
      <c r="KAG18" s="85"/>
      <c r="KAH18" s="91"/>
      <c r="KAI18" s="85"/>
      <c r="KAJ18" s="91"/>
      <c r="KAK18" s="85"/>
      <c r="KAL18" s="91"/>
      <c r="KAM18" s="85"/>
      <c r="KAN18" s="91"/>
      <c r="KAO18" s="85"/>
      <c r="KAP18" s="91"/>
      <c r="KAQ18" s="85"/>
      <c r="KAR18" s="91"/>
      <c r="KAS18" s="85"/>
      <c r="KAT18" s="91"/>
      <c r="KAU18" s="85"/>
      <c r="KAV18" s="91"/>
      <c r="KAW18" s="85"/>
      <c r="KAX18" s="91"/>
      <c r="KAY18" s="85"/>
      <c r="KAZ18" s="91"/>
      <c r="KBA18" s="85"/>
      <c r="KBB18" s="91"/>
      <c r="KBC18" s="85"/>
      <c r="KBD18" s="91"/>
      <c r="KBE18" s="85"/>
      <c r="KBF18" s="91"/>
      <c r="KBG18" s="85"/>
      <c r="KBH18" s="91"/>
      <c r="KBI18" s="85"/>
      <c r="KBJ18" s="91"/>
      <c r="KBK18" s="85"/>
      <c r="KBL18" s="91"/>
      <c r="KBM18" s="85"/>
      <c r="KBN18" s="91"/>
      <c r="KBO18" s="85"/>
      <c r="KBP18" s="91"/>
      <c r="KBQ18" s="85"/>
      <c r="KBR18" s="91"/>
      <c r="KBS18" s="85"/>
      <c r="KBT18" s="91"/>
      <c r="KBU18" s="85"/>
      <c r="KBV18" s="91"/>
      <c r="KBW18" s="85"/>
      <c r="KBX18" s="91"/>
      <c r="KBY18" s="85"/>
      <c r="KBZ18" s="91"/>
      <c r="KCA18" s="85"/>
      <c r="KCB18" s="91"/>
      <c r="KCC18" s="85"/>
      <c r="KCD18" s="91"/>
      <c r="KCE18" s="85"/>
      <c r="KCF18" s="91"/>
      <c r="KCG18" s="85"/>
      <c r="KCH18" s="91"/>
      <c r="KCI18" s="85"/>
      <c r="KCJ18" s="91"/>
      <c r="KCK18" s="85"/>
      <c r="KCL18" s="91"/>
      <c r="KCM18" s="85"/>
      <c r="KCN18" s="91"/>
      <c r="KCO18" s="85"/>
      <c r="KCP18" s="91"/>
      <c r="KCQ18" s="85"/>
      <c r="KCR18" s="91"/>
      <c r="KCS18" s="85"/>
      <c r="KCT18" s="91"/>
      <c r="KCU18" s="85"/>
      <c r="KCV18" s="91"/>
      <c r="KCW18" s="85"/>
      <c r="KCX18" s="91"/>
      <c r="KCY18" s="85"/>
      <c r="KCZ18" s="91"/>
      <c r="KDA18" s="85"/>
      <c r="KDB18" s="91"/>
      <c r="KDC18" s="85"/>
      <c r="KDD18" s="91"/>
      <c r="KDE18" s="85"/>
      <c r="KDF18" s="91"/>
      <c r="KDG18" s="85"/>
      <c r="KDH18" s="91"/>
      <c r="KDI18" s="85"/>
      <c r="KDJ18" s="91"/>
      <c r="KDK18" s="85"/>
      <c r="KDL18" s="91"/>
      <c r="KDM18" s="85"/>
      <c r="KDN18" s="91"/>
      <c r="KDO18" s="85"/>
      <c r="KDP18" s="91"/>
      <c r="KDQ18" s="85"/>
      <c r="KDR18" s="91"/>
      <c r="KDS18" s="85"/>
      <c r="KDT18" s="91"/>
      <c r="KDU18" s="85"/>
      <c r="KDV18" s="91"/>
      <c r="KDW18" s="85"/>
      <c r="KDX18" s="91"/>
      <c r="KDY18" s="85"/>
      <c r="KDZ18" s="91"/>
      <c r="KEA18" s="85"/>
      <c r="KEB18" s="91"/>
      <c r="KEC18" s="85"/>
      <c r="KED18" s="91"/>
      <c r="KEE18" s="85"/>
      <c r="KEF18" s="91"/>
      <c r="KEG18" s="85"/>
      <c r="KEH18" s="91"/>
      <c r="KEI18" s="85"/>
      <c r="KEJ18" s="91"/>
      <c r="KEK18" s="85"/>
      <c r="KEL18" s="91"/>
      <c r="KEM18" s="85"/>
      <c r="KEN18" s="91"/>
      <c r="KEO18" s="85"/>
      <c r="KEP18" s="91"/>
      <c r="KEQ18" s="85"/>
      <c r="KER18" s="91"/>
      <c r="KES18" s="85"/>
      <c r="KET18" s="91"/>
      <c r="KEU18" s="85"/>
      <c r="KEV18" s="91"/>
      <c r="KEW18" s="85"/>
      <c r="KEX18" s="91"/>
      <c r="KEY18" s="85"/>
      <c r="KEZ18" s="91"/>
      <c r="KFA18" s="85"/>
      <c r="KFB18" s="91"/>
      <c r="KFC18" s="85"/>
      <c r="KFD18" s="91"/>
      <c r="KFE18" s="85"/>
      <c r="KFF18" s="91"/>
      <c r="KFG18" s="85"/>
      <c r="KFH18" s="91"/>
      <c r="KFI18" s="85"/>
      <c r="KFJ18" s="91"/>
      <c r="KFK18" s="85"/>
      <c r="KFL18" s="91"/>
      <c r="KFM18" s="85"/>
      <c r="KFN18" s="91"/>
      <c r="KFO18" s="85"/>
      <c r="KFP18" s="91"/>
      <c r="KFQ18" s="85"/>
      <c r="KFR18" s="91"/>
      <c r="KFS18" s="85"/>
      <c r="KFT18" s="91"/>
      <c r="KFU18" s="85"/>
      <c r="KFV18" s="91"/>
      <c r="KFW18" s="85"/>
      <c r="KFX18" s="91"/>
      <c r="KFY18" s="85"/>
      <c r="KFZ18" s="91"/>
      <c r="KGA18" s="85"/>
      <c r="KGB18" s="91"/>
      <c r="KGC18" s="85"/>
      <c r="KGD18" s="91"/>
      <c r="KGE18" s="85"/>
      <c r="KGF18" s="91"/>
      <c r="KGG18" s="85"/>
      <c r="KGH18" s="91"/>
      <c r="KGI18" s="85"/>
      <c r="KGJ18" s="91"/>
      <c r="KGK18" s="85"/>
      <c r="KGL18" s="91"/>
      <c r="KGM18" s="85"/>
      <c r="KGN18" s="91"/>
      <c r="KGO18" s="85"/>
      <c r="KGP18" s="91"/>
      <c r="KGQ18" s="85"/>
      <c r="KGR18" s="91"/>
      <c r="KGS18" s="85"/>
      <c r="KGT18" s="91"/>
      <c r="KGU18" s="85"/>
      <c r="KGV18" s="91"/>
      <c r="KGW18" s="85"/>
      <c r="KGX18" s="91"/>
      <c r="KGY18" s="85"/>
      <c r="KGZ18" s="91"/>
      <c r="KHA18" s="85"/>
      <c r="KHB18" s="91"/>
      <c r="KHC18" s="85"/>
      <c r="KHD18" s="91"/>
      <c r="KHE18" s="85"/>
      <c r="KHF18" s="91"/>
      <c r="KHG18" s="85"/>
      <c r="KHH18" s="91"/>
      <c r="KHI18" s="85"/>
      <c r="KHJ18" s="91"/>
      <c r="KHK18" s="85"/>
      <c r="KHL18" s="91"/>
      <c r="KHM18" s="85"/>
      <c r="KHN18" s="91"/>
      <c r="KHO18" s="85"/>
      <c r="KHP18" s="91"/>
      <c r="KHQ18" s="85"/>
      <c r="KHR18" s="91"/>
      <c r="KHS18" s="85"/>
      <c r="KHT18" s="91"/>
      <c r="KHU18" s="85"/>
      <c r="KHV18" s="91"/>
      <c r="KHW18" s="85"/>
      <c r="KHX18" s="91"/>
      <c r="KHY18" s="85"/>
      <c r="KHZ18" s="91"/>
      <c r="KIA18" s="85"/>
      <c r="KIB18" s="91"/>
      <c r="KIC18" s="85"/>
      <c r="KID18" s="91"/>
      <c r="KIE18" s="85"/>
      <c r="KIF18" s="91"/>
      <c r="KIG18" s="85"/>
      <c r="KIH18" s="91"/>
      <c r="KII18" s="85"/>
      <c r="KIJ18" s="91"/>
      <c r="KIK18" s="85"/>
      <c r="KIL18" s="91"/>
      <c r="KIM18" s="85"/>
      <c r="KIN18" s="91"/>
      <c r="KIO18" s="85"/>
      <c r="KIP18" s="91"/>
      <c r="KIQ18" s="85"/>
      <c r="KIR18" s="91"/>
      <c r="KIS18" s="85"/>
      <c r="KIT18" s="91"/>
      <c r="KIU18" s="85"/>
      <c r="KIV18" s="91"/>
      <c r="KIW18" s="85"/>
      <c r="KIX18" s="91"/>
      <c r="KIY18" s="85"/>
      <c r="KIZ18" s="91"/>
      <c r="KJA18" s="85"/>
      <c r="KJB18" s="91"/>
      <c r="KJC18" s="85"/>
      <c r="KJD18" s="91"/>
      <c r="KJE18" s="85"/>
      <c r="KJF18" s="91"/>
      <c r="KJG18" s="85"/>
      <c r="KJH18" s="91"/>
      <c r="KJI18" s="85"/>
      <c r="KJJ18" s="91"/>
      <c r="KJK18" s="85"/>
      <c r="KJL18" s="91"/>
      <c r="KJM18" s="85"/>
      <c r="KJN18" s="91"/>
      <c r="KJO18" s="85"/>
      <c r="KJP18" s="91"/>
      <c r="KJQ18" s="85"/>
      <c r="KJR18" s="91"/>
      <c r="KJS18" s="85"/>
      <c r="KJT18" s="91"/>
      <c r="KJU18" s="85"/>
      <c r="KJV18" s="91"/>
      <c r="KJW18" s="85"/>
      <c r="KJX18" s="91"/>
      <c r="KJY18" s="85"/>
      <c r="KJZ18" s="91"/>
      <c r="KKA18" s="85"/>
      <c r="KKB18" s="91"/>
      <c r="KKC18" s="85"/>
      <c r="KKD18" s="91"/>
      <c r="KKE18" s="85"/>
      <c r="KKF18" s="91"/>
      <c r="KKG18" s="85"/>
      <c r="KKH18" s="91"/>
      <c r="KKI18" s="85"/>
      <c r="KKJ18" s="91"/>
      <c r="KKK18" s="85"/>
      <c r="KKL18" s="91"/>
      <c r="KKM18" s="85"/>
      <c r="KKN18" s="91"/>
      <c r="KKO18" s="85"/>
      <c r="KKP18" s="91"/>
      <c r="KKQ18" s="85"/>
      <c r="KKR18" s="91"/>
      <c r="KKS18" s="85"/>
      <c r="KKT18" s="91"/>
      <c r="KKU18" s="85"/>
      <c r="KKV18" s="91"/>
      <c r="KKW18" s="85"/>
      <c r="KKX18" s="91"/>
      <c r="KKY18" s="85"/>
      <c r="KKZ18" s="91"/>
      <c r="KLA18" s="85"/>
      <c r="KLB18" s="91"/>
      <c r="KLC18" s="85"/>
      <c r="KLD18" s="91"/>
      <c r="KLE18" s="85"/>
      <c r="KLF18" s="91"/>
      <c r="KLG18" s="85"/>
      <c r="KLH18" s="91"/>
      <c r="KLI18" s="85"/>
      <c r="KLJ18" s="91"/>
      <c r="KLK18" s="85"/>
      <c r="KLL18" s="91"/>
      <c r="KLM18" s="85"/>
      <c r="KLN18" s="91"/>
      <c r="KLO18" s="85"/>
      <c r="KLP18" s="91"/>
      <c r="KLQ18" s="85"/>
      <c r="KLR18" s="91"/>
      <c r="KLS18" s="85"/>
      <c r="KLT18" s="91"/>
      <c r="KLU18" s="85"/>
      <c r="KLV18" s="91"/>
      <c r="KLW18" s="85"/>
      <c r="KLX18" s="91"/>
      <c r="KLY18" s="85"/>
      <c r="KLZ18" s="91"/>
      <c r="KMA18" s="85"/>
      <c r="KMB18" s="91"/>
      <c r="KMC18" s="85"/>
      <c r="KMD18" s="91"/>
      <c r="KME18" s="85"/>
      <c r="KMF18" s="91"/>
      <c r="KMG18" s="85"/>
      <c r="KMH18" s="91"/>
      <c r="KMI18" s="85"/>
      <c r="KMJ18" s="91"/>
      <c r="KMK18" s="85"/>
      <c r="KML18" s="91"/>
      <c r="KMM18" s="85"/>
      <c r="KMN18" s="91"/>
      <c r="KMO18" s="85"/>
      <c r="KMP18" s="91"/>
      <c r="KMQ18" s="85"/>
      <c r="KMR18" s="91"/>
      <c r="KMS18" s="85"/>
      <c r="KMT18" s="91"/>
      <c r="KMU18" s="85"/>
      <c r="KMV18" s="91"/>
      <c r="KMW18" s="85"/>
      <c r="KMX18" s="91"/>
      <c r="KMY18" s="85"/>
      <c r="KMZ18" s="91"/>
      <c r="KNA18" s="85"/>
      <c r="KNB18" s="91"/>
      <c r="KNC18" s="85"/>
      <c r="KND18" s="91"/>
      <c r="KNE18" s="85"/>
      <c r="KNF18" s="91"/>
      <c r="KNG18" s="85"/>
      <c r="KNH18" s="91"/>
      <c r="KNI18" s="85"/>
      <c r="KNJ18" s="91"/>
      <c r="KNK18" s="85"/>
      <c r="KNL18" s="91"/>
      <c r="KNM18" s="85"/>
      <c r="KNN18" s="91"/>
      <c r="KNO18" s="85"/>
      <c r="KNP18" s="91"/>
      <c r="KNQ18" s="85"/>
      <c r="KNR18" s="91"/>
      <c r="KNS18" s="85"/>
      <c r="KNT18" s="91"/>
      <c r="KNU18" s="85"/>
      <c r="KNV18" s="91"/>
      <c r="KNW18" s="85"/>
      <c r="KNX18" s="91"/>
      <c r="KNY18" s="85"/>
      <c r="KNZ18" s="91"/>
      <c r="KOA18" s="85"/>
      <c r="KOB18" s="91"/>
      <c r="KOC18" s="85"/>
      <c r="KOD18" s="91"/>
      <c r="KOE18" s="85"/>
      <c r="KOF18" s="91"/>
      <c r="KOG18" s="85"/>
      <c r="KOH18" s="91"/>
      <c r="KOI18" s="85"/>
      <c r="KOJ18" s="91"/>
      <c r="KOK18" s="85"/>
      <c r="KOL18" s="91"/>
      <c r="KOM18" s="85"/>
      <c r="KON18" s="91"/>
      <c r="KOO18" s="85"/>
      <c r="KOP18" s="91"/>
      <c r="KOQ18" s="85"/>
      <c r="KOR18" s="91"/>
      <c r="KOS18" s="85"/>
      <c r="KOT18" s="91"/>
      <c r="KOU18" s="85"/>
      <c r="KOV18" s="91"/>
      <c r="KOW18" s="85"/>
      <c r="KOX18" s="91"/>
      <c r="KOY18" s="85"/>
      <c r="KOZ18" s="91"/>
      <c r="KPA18" s="85"/>
      <c r="KPB18" s="91"/>
      <c r="KPC18" s="85"/>
      <c r="KPD18" s="91"/>
      <c r="KPE18" s="85"/>
      <c r="KPF18" s="91"/>
      <c r="KPG18" s="85"/>
      <c r="KPH18" s="91"/>
      <c r="KPI18" s="85"/>
      <c r="KPJ18" s="91"/>
      <c r="KPK18" s="85"/>
      <c r="KPL18" s="91"/>
      <c r="KPM18" s="85"/>
      <c r="KPN18" s="91"/>
      <c r="KPO18" s="85"/>
      <c r="KPP18" s="91"/>
      <c r="KPQ18" s="85"/>
      <c r="KPR18" s="91"/>
      <c r="KPS18" s="85"/>
      <c r="KPT18" s="91"/>
      <c r="KPU18" s="85"/>
      <c r="KPV18" s="91"/>
      <c r="KPW18" s="85"/>
      <c r="KPX18" s="91"/>
      <c r="KPY18" s="85"/>
      <c r="KPZ18" s="91"/>
      <c r="KQA18" s="85"/>
      <c r="KQB18" s="91"/>
      <c r="KQC18" s="85"/>
      <c r="KQD18" s="91"/>
      <c r="KQE18" s="85"/>
      <c r="KQF18" s="91"/>
      <c r="KQG18" s="85"/>
      <c r="KQH18" s="91"/>
      <c r="KQI18" s="85"/>
      <c r="KQJ18" s="91"/>
      <c r="KQK18" s="85"/>
      <c r="KQL18" s="91"/>
      <c r="KQM18" s="85"/>
      <c r="KQN18" s="91"/>
      <c r="KQO18" s="85"/>
      <c r="KQP18" s="91"/>
      <c r="KQQ18" s="85"/>
      <c r="KQR18" s="91"/>
      <c r="KQS18" s="85"/>
      <c r="KQT18" s="91"/>
      <c r="KQU18" s="85"/>
      <c r="KQV18" s="91"/>
      <c r="KQW18" s="85"/>
      <c r="KQX18" s="91"/>
      <c r="KQY18" s="85"/>
      <c r="KQZ18" s="91"/>
      <c r="KRA18" s="85"/>
      <c r="KRB18" s="91"/>
      <c r="KRC18" s="85"/>
      <c r="KRD18" s="91"/>
      <c r="KRE18" s="85"/>
      <c r="KRF18" s="91"/>
      <c r="KRG18" s="85"/>
      <c r="KRH18" s="91"/>
      <c r="KRI18" s="85"/>
      <c r="KRJ18" s="91"/>
      <c r="KRK18" s="85"/>
      <c r="KRL18" s="91"/>
      <c r="KRM18" s="85"/>
      <c r="KRN18" s="91"/>
      <c r="KRO18" s="85"/>
      <c r="KRP18" s="91"/>
      <c r="KRQ18" s="85"/>
      <c r="KRR18" s="91"/>
      <c r="KRS18" s="85"/>
      <c r="KRT18" s="91"/>
      <c r="KRU18" s="85"/>
      <c r="KRV18" s="91"/>
      <c r="KRW18" s="85"/>
      <c r="KRX18" s="91"/>
      <c r="KRY18" s="85"/>
      <c r="KRZ18" s="91"/>
      <c r="KSA18" s="85"/>
      <c r="KSB18" s="91"/>
      <c r="KSC18" s="85"/>
      <c r="KSD18" s="91"/>
      <c r="KSE18" s="85"/>
      <c r="KSF18" s="91"/>
      <c r="KSG18" s="85"/>
      <c r="KSH18" s="91"/>
      <c r="KSI18" s="85"/>
      <c r="KSJ18" s="91"/>
      <c r="KSK18" s="85"/>
      <c r="KSL18" s="91"/>
      <c r="KSM18" s="85"/>
      <c r="KSN18" s="91"/>
      <c r="KSO18" s="85"/>
      <c r="KSP18" s="91"/>
      <c r="KSQ18" s="85"/>
      <c r="KSR18" s="91"/>
      <c r="KSS18" s="85"/>
      <c r="KST18" s="91"/>
      <c r="KSU18" s="85"/>
      <c r="KSV18" s="91"/>
      <c r="KSW18" s="85"/>
      <c r="KSX18" s="91"/>
      <c r="KSY18" s="85"/>
      <c r="KSZ18" s="91"/>
      <c r="KTA18" s="85"/>
      <c r="KTB18" s="91"/>
      <c r="KTC18" s="85"/>
      <c r="KTD18" s="91"/>
      <c r="KTE18" s="85"/>
      <c r="KTF18" s="91"/>
      <c r="KTG18" s="85"/>
      <c r="KTH18" s="91"/>
      <c r="KTI18" s="85"/>
      <c r="KTJ18" s="91"/>
      <c r="KTK18" s="85"/>
      <c r="KTL18" s="91"/>
      <c r="KTM18" s="85"/>
      <c r="KTN18" s="91"/>
      <c r="KTO18" s="85"/>
      <c r="KTP18" s="91"/>
      <c r="KTQ18" s="85"/>
      <c r="KTR18" s="91"/>
      <c r="KTS18" s="85"/>
      <c r="KTT18" s="91"/>
      <c r="KTU18" s="85"/>
      <c r="KTV18" s="91"/>
      <c r="KTW18" s="85"/>
      <c r="KTX18" s="91"/>
      <c r="KTY18" s="85"/>
      <c r="KTZ18" s="91"/>
      <c r="KUA18" s="85"/>
      <c r="KUB18" s="91"/>
      <c r="KUC18" s="85"/>
      <c r="KUD18" s="91"/>
      <c r="KUE18" s="85"/>
      <c r="KUF18" s="91"/>
      <c r="KUG18" s="85"/>
      <c r="KUH18" s="91"/>
      <c r="KUI18" s="85"/>
      <c r="KUJ18" s="91"/>
      <c r="KUK18" s="85"/>
      <c r="KUL18" s="91"/>
      <c r="KUM18" s="85"/>
      <c r="KUN18" s="91"/>
      <c r="KUO18" s="85"/>
      <c r="KUP18" s="91"/>
      <c r="KUQ18" s="85"/>
      <c r="KUR18" s="91"/>
      <c r="KUS18" s="85"/>
      <c r="KUT18" s="91"/>
      <c r="KUU18" s="85"/>
      <c r="KUV18" s="91"/>
      <c r="KUW18" s="85"/>
      <c r="KUX18" s="91"/>
      <c r="KUY18" s="85"/>
      <c r="KUZ18" s="91"/>
      <c r="KVA18" s="85"/>
      <c r="KVB18" s="91"/>
      <c r="KVC18" s="85"/>
      <c r="KVD18" s="91"/>
      <c r="KVE18" s="85"/>
      <c r="KVF18" s="91"/>
      <c r="KVG18" s="85"/>
      <c r="KVH18" s="91"/>
      <c r="KVI18" s="85"/>
      <c r="KVJ18" s="91"/>
      <c r="KVK18" s="85"/>
      <c r="KVL18" s="91"/>
      <c r="KVM18" s="85"/>
      <c r="KVN18" s="91"/>
      <c r="KVO18" s="85"/>
      <c r="KVP18" s="91"/>
      <c r="KVQ18" s="85"/>
      <c r="KVR18" s="91"/>
      <c r="KVS18" s="85"/>
      <c r="KVT18" s="91"/>
      <c r="KVU18" s="85"/>
      <c r="KVV18" s="91"/>
      <c r="KVW18" s="85"/>
      <c r="KVX18" s="91"/>
      <c r="KVY18" s="85"/>
      <c r="KVZ18" s="91"/>
      <c r="KWA18" s="85"/>
      <c r="KWB18" s="91"/>
      <c r="KWC18" s="85"/>
      <c r="KWD18" s="91"/>
      <c r="KWE18" s="85"/>
      <c r="KWF18" s="91"/>
      <c r="KWG18" s="85"/>
      <c r="KWH18" s="91"/>
      <c r="KWI18" s="85"/>
      <c r="KWJ18" s="91"/>
      <c r="KWK18" s="85"/>
      <c r="KWL18" s="91"/>
      <c r="KWM18" s="85"/>
      <c r="KWN18" s="91"/>
      <c r="KWO18" s="85"/>
      <c r="KWP18" s="91"/>
      <c r="KWQ18" s="85"/>
      <c r="KWR18" s="91"/>
      <c r="KWS18" s="85"/>
      <c r="KWT18" s="91"/>
      <c r="KWU18" s="85"/>
      <c r="KWV18" s="91"/>
      <c r="KWW18" s="85"/>
      <c r="KWX18" s="91"/>
      <c r="KWY18" s="85"/>
      <c r="KWZ18" s="91"/>
      <c r="KXA18" s="85"/>
      <c r="KXB18" s="91"/>
      <c r="KXC18" s="85"/>
      <c r="KXD18" s="91"/>
      <c r="KXE18" s="85"/>
      <c r="KXF18" s="91"/>
      <c r="KXG18" s="85"/>
      <c r="KXH18" s="91"/>
      <c r="KXI18" s="85"/>
      <c r="KXJ18" s="91"/>
      <c r="KXK18" s="85"/>
      <c r="KXL18" s="91"/>
      <c r="KXM18" s="85"/>
      <c r="KXN18" s="91"/>
      <c r="KXO18" s="85"/>
      <c r="KXP18" s="91"/>
      <c r="KXQ18" s="85"/>
      <c r="KXR18" s="91"/>
      <c r="KXS18" s="85"/>
      <c r="KXT18" s="91"/>
      <c r="KXU18" s="85"/>
      <c r="KXV18" s="91"/>
      <c r="KXW18" s="85"/>
      <c r="KXX18" s="91"/>
      <c r="KXY18" s="85"/>
      <c r="KXZ18" s="91"/>
      <c r="KYA18" s="85"/>
      <c r="KYB18" s="91"/>
      <c r="KYC18" s="85"/>
      <c r="KYD18" s="91"/>
      <c r="KYE18" s="85"/>
      <c r="KYF18" s="91"/>
      <c r="KYG18" s="85"/>
      <c r="KYH18" s="91"/>
      <c r="KYI18" s="85"/>
      <c r="KYJ18" s="91"/>
      <c r="KYK18" s="85"/>
      <c r="KYL18" s="91"/>
      <c r="KYM18" s="85"/>
      <c r="KYN18" s="91"/>
      <c r="KYO18" s="85"/>
      <c r="KYP18" s="91"/>
      <c r="KYQ18" s="85"/>
      <c r="KYR18" s="91"/>
      <c r="KYS18" s="85"/>
      <c r="KYT18" s="91"/>
      <c r="KYU18" s="85"/>
      <c r="KYV18" s="91"/>
      <c r="KYW18" s="85"/>
      <c r="KYX18" s="91"/>
      <c r="KYY18" s="85"/>
      <c r="KYZ18" s="91"/>
      <c r="KZA18" s="85"/>
      <c r="KZB18" s="91"/>
      <c r="KZC18" s="85"/>
      <c r="KZD18" s="91"/>
      <c r="KZE18" s="85"/>
      <c r="KZF18" s="91"/>
      <c r="KZG18" s="85"/>
      <c r="KZH18" s="91"/>
      <c r="KZI18" s="85"/>
      <c r="KZJ18" s="91"/>
      <c r="KZK18" s="85"/>
      <c r="KZL18" s="91"/>
      <c r="KZM18" s="85"/>
      <c r="KZN18" s="91"/>
      <c r="KZO18" s="85"/>
      <c r="KZP18" s="91"/>
      <c r="KZQ18" s="85"/>
      <c r="KZR18" s="91"/>
      <c r="KZS18" s="85"/>
      <c r="KZT18" s="91"/>
      <c r="KZU18" s="85"/>
      <c r="KZV18" s="91"/>
      <c r="KZW18" s="85"/>
      <c r="KZX18" s="91"/>
      <c r="KZY18" s="85"/>
      <c r="KZZ18" s="91"/>
      <c r="LAA18" s="85"/>
      <c r="LAB18" s="91"/>
      <c r="LAC18" s="85"/>
      <c r="LAD18" s="91"/>
      <c r="LAE18" s="85"/>
      <c r="LAF18" s="91"/>
      <c r="LAG18" s="85"/>
      <c r="LAH18" s="91"/>
      <c r="LAI18" s="85"/>
      <c r="LAJ18" s="91"/>
      <c r="LAK18" s="85"/>
      <c r="LAL18" s="91"/>
      <c r="LAM18" s="85"/>
      <c r="LAN18" s="91"/>
      <c r="LAO18" s="85"/>
      <c r="LAP18" s="91"/>
      <c r="LAQ18" s="85"/>
      <c r="LAR18" s="91"/>
      <c r="LAS18" s="85"/>
      <c r="LAT18" s="91"/>
      <c r="LAU18" s="85"/>
      <c r="LAV18" s="91"/>
      <c r="LAW18" s="85"/>
      <c r="LAX18" s="91"/>
      <c r="LAY18" s="85"/>
      <c r="LAZ18" s="91"/>
      <c r="LBA18" s="85"/>
      <c r="LBB18" s="91"/>
      <c r="LBC18" s="85"/>
      <c r="LBD18" s="91"/>
      <c r="LBE18" s="85"/>
      <c r="LBF18" s="91"/>
      <c r="LBG18" s="85"/>
      <c r="LBH18" s="91"/>
      <c r="LBI18" s="85"/>
      <c r="LBJ18" s="91"/>
      <c r="LBK18" s="85"/>
      <c r="LBL18" s="91"/>
      <c r="LBM18" s="85"/>
      <c r="LBN18" s="91"/>
      <c r="LBO18" s="85"/>
      <c r="LBP18" s="91"/>
      <c r="LBQ18" s="85"/>
      <c r="LBR18" s="91"/>
      <c r="LBS18" s="85"/>
      <c r="LBT18" s="91"/>
      <c r="LBU18" s="85"/>
      <c r="LBV18" s="91"/>
      <c r="LBW18" s="85"/>
      <c r="LBX18" s="91"/>
      <c r="LBY18" s="85"/>
      <c r="LBZ18" s="91"/>
      <c r="LCA18" s="85"/>
      <c r="LCB18" s="91"/>
      <c r="LCC18" s="85"/>
      <c r="LCD18" s="91"/>
      <c r="LCE18" s="85"/>
      <c r="LCF18" s="91"/>
      <c r="LCG18" s="85"/>
      <c r="LCH18" s="91"/>
      <c r="LCI18" s="85"/>
      <c r="LCJ18" s="91"/>
      <c r="LCK18" s="85"/>
      <c r="LCL18" s="91"/>
      <c r="LCM18" s="85"/>
      <c r="LCN18" s="91"/>
      <c r="LCO18" s="85"/>
      <c r="LCP18" s="91"/>
      <c r="LCQ18" s="85"/>
      <c r="LCR18" s="91"/>
      <c r="LCS18" s="85"/>
      <c r="LCT18" s="91"/>
      <c r="LCU18" s="85"/>
      <c r="LCV18" s="91"/>
      <c r="LCW18" s="85"/>
      <c r="LCX18" s="91"/>
      <c r="LCY18" s="85"/>
      <c r="LCZ18" s="91"/>
      <c r="LDA18" s="85"/>
      <c r="LDB18" s="91"/>
      <c r="LDC18" s="85"/>
      <c r="LDD18" s="91"/>
      <c r="LDE18" s="85"/>
      <c r="LDF18" s="91"/>
      <c r="LDG18" s="85"/>
      <c r="LDH18" s="91"/>
      <c r="LDI18" s="85"/>
      <c r="LDJ18" s="91"/>
      <c r="LDK18" s="85"/>
      <c r="LDL18" s="91"/>
      <c r="LDM18" s="85"/>
      <c r="LDN18" s="91"/>
      <c r="LDO18" s="85"/>
      <c r="LDP18" s="91"/>
      <c r="LDQ18" s="85"/>
      <c r="LDR18" s="91"/>
      <c r="LDS18" s="85"/>
      <c r="LDT18" s="91"/>
      <c r="LDU18" s="85"/>
      <c r="LDV18" s="91"/>
      <c r="LDW18" s="85"/>
      <c r="LDX18" s="91"/>
      <c r="LDY18" s="85"/>
      <c r="LDZ18" s="91"/>
      <c r="LEA18" s="85"/>
      <c r="LEB18" s="91"/>
      <c r="LEC18" s="85"/>
      <c r="LED18" s="91"/>
      <c r="LEE18" s="85"/>
      <c r="LEF18" s="91"/>
      <c r="LEG18" s="85"/>
      <c r="LEH18" s="91"/>
      <c r="LEI18" s="85"/>
      <c r="LEJ18" s="91"/>
      <c r="LEK18" s="85"/>
      <c r="LEL18" s="91"/>
      <c r="LEM18" s="85"/>
      <c r="LEN18" s="91"/>
      <c r="LEO18" s="85"/>
      <c r="LEP18" s="91"/>
      <c r="LEQ18" s="85"/>
      <c r="LER18" s="91"/>
      <c r="LES18" s="85"/>
      <c r="LET18" s="91"/>
      <c r="LEU18" s="85"/>
      <c r="LEV18" s="91"/>
      <c r="LEW18" s="85"/>
      <c r="LEX18" s="91"/>
      <c r="LEY18" s="85"/>
      <c r="LEZ18" s="91"/>
      <c r="LFA18" s="85"/>
      <c r="LFB18" s="91"/>
      <c r="LFC18" s="85"/>
      <c r="LFD18" s="91"/>
      <c r="LFE18" s="85"/>
      <c r="LFF18" s="91"/>
      <c r="LFG18" s="85"/>
      <c r="LFH18" s="91"/>
      <c r="LFI18" s="85"/>
      <c r="LFJ18" s="91"/>
      <c r="LFK18" s="85"/>
      <c r="LFL18" s="91"/>
      <c r="LFM18" s="85"/>
      <c r="LFN18" s="91"/>
      <c r="LFO18" s="85"/>
      <c r="LFP18" s="91"/>
      <c r="LFQ18" s="85"/>
      <c r="LFR18" s="91"/>
      <c r="LFS18" s="85"/>
      <c r="LFT18" s="91"/>
      <c r="LFU18" s="85"/>
      <c r="LFV18" s="91"/>
      <c r="LFW18" s="85"/>
      <c r="LFX18" s="91"/>
      <c r="LFY18" s="85"/>
      <c r="LFZ18" s="91"/>
      <c r="LGA18" s="85"/>
      <c r="LGB18" s="91"/>
      <c r="LGC18" s="85"/>
      <c r="LGD18" s="91"/>
      <c r="LGE18" s="85"/>
      <c r="LGF18" s="91"/>
      <c r="LGG18" s="85"/>
      <c r="LGH18" s="91"/>
      <c r="LGI18" s="85"/>
      <c r="LGJ18" s="91"/>
      <c r="LGK18" s="85"/>
      <c r="LGL18" s="91"/>
      <c r="LGM18" s="85"/>
      <c r="LGN18" s="91"/>
      <c r="LGO18" s="85"/>
      <c r="LGP18" s="91"/>
      <c r="LGQ18" s="85"/>
      <c r="LGR18" s="91"/>
      <c r="LGS18" s="85"/>
      <c r="LGT18" s="91"/>
      <c r="LGU18" s="85"/>
      <c r="LGV18" s="91"/>
      <c r="LGW18" s="85"/>
      <c r="LGX18" s="91"/>
      <c r="LGY18" s="85"/>
      <c r="LGZ18" s="91"/>
      <c r="LHA18" s="85"/>
      <c r="LHB18" s="91"/>
      <c r="LHC18" s="85"/>
      <c r="LHD18" s="91"/>
      <c r="LHE18" s="85"/>
      <c r="LHF18" s="91"/>
      <c r="LHG18" s="85"/>
      <c r="LHH18" s="91"/>
      <c r="LHI18" s="85"/>
      <c r="LHJ18" s="91"/>
      <c r="LHK18" s="85"/>
      <c r="LHL18" s="91"/>
      <c r="LHM18" s="85"/>
      <c r="LHN18" s="91"/>
      <c r="LHO18" s="85"/>
      <c r="LHP18" s="91"/>
      <c r="LHQ18" s="85"/>
      <c r="LHR18" s="91"/>
      <c r="LHS18" s="85"/>
      <c r="LHT18" s="91"/>
      <c r="LHU18" s="85"/>
      <c r="LHV18" s="91"/>
      <c r="LHW18" s="85"/>
      <c r="LHX18" s="91"/>
      <c r="LHY18" s="85"/>
      <c r="LHZ18" s="91"/>
      <c r="LIA18" s="85"/>
      <c r="LIB18" s="91"/>
      <c r="LIC18" s="85"/>
      <c r="LID18" s="91"/>
      <c r="LIE18" s="85"/>
      <c r="LIF18" s="91"/>
      <c r="LIG18" s="85"/>
      <c r="LIH18" s="91"/>
      <c r="LII18" s="85"/>
      <c r="LIJ18" s="91"/>
      <c r="LIK18" s="85"/>
      <c r="LIL18" s="91"/>
      <c r="LIM18" s="85"/>
      <c r="LIN18" s="91"/>
      <c r="LIO18" s="85"/>
      <c r="LIP18" s="91"/>
      <c r="LIQ18" s="85"/>
      <c r="LIR18" s="91"/>
      <c r="LIS18" s="85"/>
      <c r="LIT18" s="91"/>
      <c r="LIU18" s="85"/>
      <c r="LIV18" s="91"/>
      <c r="LIW18" s="85"/>
      <c r="LIX18" s="91"/>
      <c r="LIY18" s="85"/>
      <c r="LIZ18" s="91"/>
      <c r="LJA18" s="85"/>
      <c r="LJB18" s="91"/>
      <c r="LJC18" s="85"/>
      <c r="LJD18" s="91"/>
      <c r="LJE18" s="85"/>
      <c r="LJF18" s="91"/>
      <c r="LJG18" s="85"/>
      <c r="LJH18" s="91"/>
      <c r="LJI18" s="85"/>
      <c r="LJJ18" s="91"/>
      <c r="LJK18" s="85"/>
      <c r="LJL18" s="91"/>
      <c r="LJM18" s="85"/>
      <c r="LJN18" s="91"/>
      <c r="LJO18" s="85"/>
      <c r="LJP18" s="91"/>
      <c r="LJQ18" s="85"/>
      <c r="LJR18" s="91"/>
      <c r="LJS18" s="85"/>
      <c r="LJT18" s="91"/>
      <c r="LJU18" s="85"/>
      <c r="LJV18" s="91"/>
      <c r="LJW18" s="85"/>
      <c r="LJX18" s="91"/>
      <c r="LJY18" s="85"/>
      <c r="LJZ18" s="91"/>
      <c r="LKA18" s="85"/>
      <c r="LKB18" s="91"/>
      <c r="LKC18" s="85"/>
      <c r="LKD18" s="91"/>
      <c r="LKE18" s="85"/>
      <c r="LKF18" s="91"/>
      <c r="LKG18" s="85"/>
      <c r="LKH18" s="91"/>
      <c r="LKI18" s="85"/>
      <c r="LKJ18" s="91"/>
      <c r="LKK18" s="85"/>
      <c r="LKL18" s="91"/>
      <c r="LKM18" s="85"/>
      <c r="LKN18" s="91"/>
      <c r="LKO18" s="85"/>
      <c r="LKP18" s="91"/>
      <c r="LKQ18" s="85"/>
      <c r="LKR18" s="91"/>
      <c r="LKS18" s="85"/>
      <c r="LKT18" s="91"/>
      <c r="LKU18" s="85"/>
      <c r="LKV18" s="91"/>
      <c r="LKW18" s="85"/>
      <c r="LKX18" s="91"/>
      <c r="LKY18" s="85"/>
      <c r="LKZ18" s="91"/>
      <c r="LLA18" s="85"/>
      <c r="LLB18" s="91"/>
      <c r="LLC18" s="85"/>
      <c r="LLD18" s="91"/>
      <c r="LLE18" s="85"/>
      <c r="LLF18" s="91"/>
      <c r="LLG18" s="85"/>
      <c r="LLH18" s="91"/>
      <c r="LLI18" s="85"/>
      <c r="LLJ18" s="91"/>
      <c r="LLK18" s="85"/>
      <c r="LLL18" s="91"/>
      <c r="LLM18" s="85"/>
      <c r="LLN18" s="91"/>
      <c r="LLO18" s="85"/>
      <c r="LLP18" s="91"/>
      <c r="LLQ18" s="85"/>
      <c r="LLR18" s="91"/>
      <c r="LLS18" s="85"/>
      <c r="LLT18" s="91"/>
      <c r="LLU18" s="85"/>
      <c r="LLV18" s="91"/>
      <c r="LLW18" s="85"/>
      <c r="LLX18" s="91"/>
      <c r="LLY18" s="85"/>
      <c r="LLZ18" s="91"/>
      <c r="LMA18" s="85"/>
      <c r="LMB18" s="91"/>
      <c r="LMC18" s="85"/>
      <c r="LMD18" s="91"/>
      <c r="LME18" s="85"/>
      <c r="LMF18" s="91"/>
      <c r="LMG18" s="85"/>
      <c r="LMH18" s="91"/>
      <c r="LMI18" s="85"/>
      <c r="LMJ18" s="91"/>
      <c r="LMK18" s="85"/>
      <c r="LML18" s="91"/>
      <c r="LMM18" s="85"/>
      <c r="LMN18" s="91"/>
      <c r="LMO18" s="85"/>
      <c r="LMP18" s="91"/>
      <c r="LMQ18" s="85"/>
      <c r="LMR18" s="91"/>
      <c r="LMS18" s="85"/>
      <c r="LMT18" s="91"/>
      <c r="LMU18" s="85"/>
      <c r="LMV18" s="91"/>
      <c r="LMW18" s="85"/>
      <c r="LMX18" s="91"/>
      <c r="LMY18" s="85"/>
      <c r="LMZ18" s="91"/>
      <c r="LNA18" s="85"/>
      <c r="LNB18" s="91"/>
      <c r="LNC18" s="85"/>
      <c r="LND18" s="91"/>
      <c r="LNE18" s="85"/>
      <c r="LNF18" s="91"/>
      <c r="LNG18" s="85"/>
      <c r="LNH18" s="91"/>
      <c r="LNI18" s="85"/>
      <c r="LNJ18" s="91"/>
      <c r="LNK18" s="85"/>
      <c r="LNL18" s="91"/>
      <c r="LNM18" s="85"/>
      <c r="LNN18" s="91"/>
      <c r="LNO18" s="85"/>
      <c r="LNP18" s="91"/>
      <c r="LNQ18" s="85"/>
      <c r="LNR18" s="91"/>
      <c r="LNS18" s="85"/>
      <c r="LNT18" s="91"/>
      <c r="LNU18" s="85"/>
      <c r="LNV18" s="91"/>
      <c r="LNW18" s="85"/>
      <c r="LNX18" s="91"/>
      <c r="LNY18" s="85"/>
      <c r="LNZ18" s="91"/>
      <c r="LOA18" s="85"/>
      <c r="LOB18" s="91"/>
      <c r="LOC18" s="85"/>
      <c r="LOD18" s="91"/>
      <c r="LOE18" s="85"/>
      <c r="LOF18" s="91"/>
      <c r="LOG18" s="85"/>
      <c r="LOH18" s="91"/>
      <c r="LOI18" s="85"/>
      <c r="LOJ18" s="91"/>
      <c r="LOK18" s="85"/>
      <c r="LOL18" s="91"/>
      <c r="LOM18" s="85"/>
      <c r="LON18" s="91"/>
      <c r="LOO18" s="85"/>
      <c r="LOP18" s="91"/>
      <c r="LOQ18" s="85"/>
      <c r="LOR18" s="91"/>
      <c r="LOS18" s="85"/>
      <c r="LOT18" s="91"/>
      <c r="LOU18" s="85"/>
      <c r="LOV18" s="91"/>
      <c r="LOW18" s="85"/>
      <c r="LOX18" s="91"/>
      <c r="LOY18" s="85"/>
      <c r="LOZ18" s="91"/>
      <c r="LPA18" s="85"/>
      <c r="LPB18" s="91"/>
      <c r="LPC18" s="85"/>
      <c r="LPD18" s="91"/>
      <c r="LPE18" s="85"/>
      <c r="LPF18" s="91"/>
      <c r="LPG18" s="85"/>
      <c r="LPH18" s="91"/>
      <c r="LPI18" s="85"/>
      <c r="LPJ18" s="91"/>
      <c r="LPK18" s="85"/>
      <c r="LPL18" s="91"/>
      <c r="LPM18" s="85"/>
      <c r="LPN18" s="91"/>
      <c r="LPO18" s="85"/>
      <c r="LPP18" s="91"/>
      <c r="LPQ18" s="85"/>
      <c r="LPR18" s="91"/>
      <c r="LPS18" s="85"/>
      <c r="LPT18" s="91"/>
      <c r="LPU18" s="85"/>
      <c r="LPV18" s="91"/>
      <c r="LPW18" s="85"/>
      <c r="LPX18" s="91"/>
      <c r="LPY18" s="85"/>
      <c r="LPZ18" s="91"/>
      <c r="LQA18" s="85"/>
      <c r="LQB18" s="91"/>
      <c r="LQC18" s="85"/>
      <c r="LQD18" s="91"/>
      <c r="LQE18" s="85"/>
      <c r="LQF18" s="91"/>
      <c r="LQG18" s="85"/>
      <c r="LQH18" s="91"/>
      <c r="LQI18" s="85"/>
      <c r="LQJ18" s="91"/>
      <c r="LQK18" s="85"/>
      <c r="LQL18" s="91"/>
      <c r="LQM18" s="85"/>
      <c r="LQN18" s="91"/>
      <c r="LQO18" s="85"/>
      <c r="LQP18" s="91"/>
      <c r="LQQ18" s="85"/>
      <c r="LQR18" s="91"/>
      <c r="LQS18" s="85"/>
      <c r="LQT18" s="91"/>
      <c r="LQU18" s="85"/>
      <c r="LQV18" s="91"/>
      <c r="LQW18" s="85"/>
      <c r="LQX18" s="91"/>
      <c r="LQY18" s="85"/>
      <c r="LQZ18" s="91"/>
      <c r="LRA18" s="85"/>
      <c r="LRB18" s="91"/>
      <c r="LRC18" s="85"/>
      <c r="LRD18" s="91"/>
      <c r="LRE18" s="85"/>
      <c r="LRF18" s="91"/>
      <c r="LRG18" s="85"/>
      <c r="LRH18" s="91"/>
      <c r="LRI18" s="85"/>
      <c r="LRJ18" s="91"/>
      <c r="LRK18" s="85"/>
      <c r="LRL18" s="91"/>
      <c r="LRM18" s="85"/>
      <c r="LRN18" s="91"/>
      <c r="LRO18" s="85"/>
      <c r="LRP18" s="91"/>
      <c r="LRQ18" s="85"/>
      <c r="LRR18" s="91"/>
      <c r="LRS18" s="85"/>
      <c r="LRT18" s="91"/>
      <c r="LRU18" s="85"/>
      <c r="LRV18" s="91"/>
      <c r="LRW18" s="85"/>
      <c r="LRX18" s="91"/>
      <c r="LRY18" s="85"/>
      <c r="LRZ18" s="91"/>
      <c r="LSA18" s="85"/>
      <c r="LSB18" s="91"/>
      <c r="LSC18" s="85"/>
      <c r="LSD18" s="91"/>
      <c r="LSE18" s="85"/>
      <c r="LSF18" s="91"/>
      <c r="LSG18" s="85"/>
      <c r="LSH18" s="91"/>
      <c r="LSI18" s="85"/>
      <c r="LSJ18" s="91"/>
      <c r="LSK18" s="85"/>
      <c r="LSL18" s="91"/>
      <c r="LSM18" s="85"/>
      <c r="LSN18" s="91"/>
      <c r="LSO18" s="85"/>
      <c r="LSP18" s="91"/>
      <c r="LSQ18" s="85"/>
      <c r="LSR18" s="91"/>
      <c r="LSS18" s="85"/>
      <c r="LST18" s="91"/>
      <c r="LSU18" s="85"/>
      <c r="LSV18" s="91"/>
      <c r="LSW18" s="85"/>
      <c r="LSX18" s="91"/>
      <c r="LSY18" s="85"/>
      <c r="LSZ18" s="91"/>
      <c r="LTA18" s="85"/>
      <c r="LTB18" s="91"/>
      <c r="LTC18" s="85"/>
      <c r="LTD18" s="91"/>
      <c r="LTE18" s="85"/>
      <c r="LTF18" s="91"/>
      <c r="LTG18" s="85"/>
      <c r="LTH18" s="91"/>
      <c r="LTI18" s="85"/>
      <c r="LTJ18" s="91"/>
      <c r="LTK18" s="85"/>
      <c r="LTL18" s="91"/>
      <c r="LTM18" s="85"/>
      <c r="LTN18" s="91"/>
      <c r="LTO18" s="85"/>
      <c r="LTP18" s="91"/>
      <c r="LTQ18" s="85"/>
      <c r="LTR18" s="91"/>
      <c r="LTS18" s="85"/>
      <c r="LTT18" s="91"/>
      <c r="LTU18" s="85"/>
      <c r="LTV18" s="91"/>
      <c r="LTW18" s="85"/>
      <c r="LTX18" s="91"/>
      <c r="LTY18" s="85"/>
      <c r="LTZ18" s="91"/>
      <c r="LUA18" s="85"/>
      <c r="LUB18" s="91"/>
      <c r="LUC18" s="85"/>
      <c r="LUD18" s="91"/>
      <c r="LUE18" s="85"/>
      <c r="LUF18" s="91"/>
      <c r="LUG18" s="85"/>
      <c r="LUH18" s="91"/>
      <c r="LUI18" s="85"/>
      <c r="LUJ18" s="91"/>
      <c r="LUK18" s="85"/>
      <c r="LUL18" s="91"/>
      <c r="LUM18" s="85"/>
      <c r="LUN18" s="91"/>
      <c r="LUO18" s="85"/>
      <c r="LUP18" s="91"/>
      <c r="LUQ18" s="85"/>
      <c r="LUR18" s="91"/>
      <c r="LUS18" s="85"/>
      <c r="LUT18" s="91"/>
      <c r="LUU18" s="85"/>
      <c r="LUV18" s="91"/>
      <c r="LUW18" s="85"/>
      <c r="LUX18" s="91"/>
      <c r="LUY18" s="85"/>
      <c r="LUZ18" s="91"/>
      <c r="LVA18" s="85"/>
      <c r="LVB18" s="91"/>
      <c r="LVC18" s="85"/>
      <c r="LVD18" s="91"/>
      <c r="LVE18" s="85"/>
      <c r="LVF18" s="91"/>
      <c r="LVG18" s="85"/>
      <c r="LVH18" s="91"/>
      <c r="LVI18" s="85"/>
      <c r="LVJ18" s="91"/>
      <c r="LVK18" s="85"/>
      <c r="LVL18" s="91"/>
      <c r="LVM18" s="85"/>
      <c r="LVN18" s="91"/>
      <c r="LVO18" s="85"/>
      <c r="LVP18" s="91"/>
      <c r="LVQ18" s="85"/>
      <c r="LVR18" s="91"/>
      <c r="LVS18" s="85"/>
      <c r="LVT18" s="91"/>
      <c r="LVU18" s="85"/>
      <c r="LVV18" s="91"/>
      <c r="LVW18" s="85"/>
      <c r="LVX18" s="91"/>
      <c r="LVY18" s="85"/>
      <c r="LVZ18" s="91"/>
      <c r="LWA18" s="85"/>
      <c r="LWB18" s="91"/>
      <c r="LWC18" s="85"/>
      <c r="LWD18" s="91"/>
      <c r="LWE18" s="85"/>
      <c r="LWF18" s="91"/>
      <c r="LWG18" s="85"/>
      <c r="LWH18" s="91"/>
      <c r="LWI18" s="85"/>
      <c r="LWJ18" s="91"/>
      <c r="LWK18" s="85"/>
      <c r="LWL18" s="91"/>
      <c r="LWM18" s="85"/>
      <c r="LWN18" s="91"/>
      <c r="LWO18" s="85"/>
      <c r="LWP18" s="91"/>
      <c r="LWQ18" s="85"/>
      <c r="LWR18" s="91"/>
      <c r="LWS18" s="85"/>
      <c r="LWT18" s="91"/>
      <c r="LWU18" s="85"/>
      <c r="LWV18" s="91"/>
      <c r="LWW18" s="85"/>
      <c r="LWX18" s="91"/>
      <c r="LWY18" s="85"/>
      <c r="LWZ18" s="91"/>
      <c r="LXA18" s="85"/>
      <c r="LXB18" s="91"/>
      <c r="LXC18" s="85"/>
      <c r="LXD18" s="91"/>
      <c r="LXE18" s="85"/>
      <c r="LXF18" s="91"/>
      <c r="LXG18" s="85"/>
      <c r="LXH18" s="91"/>
      <c r="LXI18" s="85"/>
      <c r="LXJ18" s="91"/>
      <c r="LXK18" s="85"/>
      <c r="LXL18" s="91"/>
      <c r="LXM18" s="85"/>
      <c r="LXN18" s="91"/>
      <c r="LXO18" s="85"/>
      <c r="LXP18" s="91"/>
      <c r="LXQ18" s="85"/>
      <c r="LXR18" s="91"/>
      <c r="LXS18" s="85"/>
      <c r="LXT18" s="91"/>
      <c r="LXU18" s="85"/>
      <c r="LXV18" s="91"/>
      <c r="LXW18" s="85"/>
      <c r="LXX18" s="91"/>
      <c r="LXY18" s="85"/>
      <c r="LXZ18" s="91"/>
      <c r="LYA18" s="85"/>
      <c r="LYB18" s="91"/>
      <c r="LYC18" s="85"/>
      <c r="LYD18" s="91"/>
      <c r="LYE18" s="85"/>
      <c r="LYF18" s="91"/>
      <c r="LYG18" s="85"/>
      <c r="LYH18" s="91"/>
      <c r="LYI18" s="85"/>
      <c r="LYJ18" s="91"/>
      <c r="LYK18" s="85"/>
      <c r="LYL18" s="91"/>
      <c r="LYM18" s="85"/>
      <c r="LYN18" s="91"/>
      <c r="LYO18" s="85"/>
      <c r="LYP18" s="91"/>
      <c r="LYQ18" s="85"/>
      <c r="LYR18" s="91"/>
      <c r="LYS18" s="85"/>
      <c r="LYT18" s="91"/>
      <c r="LYU18" s="85"/>
      <c r="LYV18" s="91"/>
      <c r="LYW18" s="85"/>
      <c r="LYX18" s="91"/>
      <c r="LYY18" s="85"/>
      <c r="LYZ18" s="91"/>
      <c r="LZA18" s="85"/>
      <c r="LZB18" s="91"/>
      <c r="LZC18" s="85"/>
      <c r="LZD18" s="91"/>
      <c r="LZE18" s="85"/>
      <c r="LZF18" s="91"/>
      <c r="LZG18" s="85"/>
      <c r="LZH18" s="91"/>
      <c r="LZI18" s="85"/>
      <c r="LZJ18" s="91"/>
      <c r="LZK18" s="85"/>
      <c r="LZL18" s="91"/>
      <c r="LZM18" s="85"/>
      <c r="LZN18" s="91"/>
      <c r="LZO18" s="85"/>
      <c r="LZP18" s="91"/>
      <c r="LZQ18" s="85"/>
      <c r="LZR18" s="91"/>
      <c r="LZS18" s="85"/>
      <c r="LZT18" s="91"/>
      <c r="LZU18" s="85"/>
      <c r="LZV18" s="91"/>
      <c r="LZW18" s="85"/>
      <c r="LZX18" s="91"/>
      <c r="LZY18" s="85"/>
      <c r="LZZ18" s="91"/>
      <c r="MAA18" s="85"/>
      <c r="MAB18" s="91"/>
      <c r="MAC18" s="85"/>
      <c r="MAD18" s="91"/>
      <c r="MAE18" s="85"/>
      <c r="MAF18" s="91"/>
      <c r="MAG18" s="85"/>
      <c r="MAH18" s="91"/>
      <c r="MAI18" s="85"/>
      <c r="MAJ18" s="91"/>
      <c r="MAK18" s="85"/>
      <c r="MAL18" s="91"/>
      <c r="MAM18" s="85"/>
      <c r="MAN18" s="91"/>
      <c r="MAO18" s="85"/>
      <c r="MAP18" s="91"/>
      <c r="MAQ18" s="85"/>
      <c r="MAR18" s="91"/>
      <c r="MAS18" s="85"/>
      <c r="MAT18" s="91"/>
      <c r="MAU18" s="85"/>
      <c r="MAV18" s="91"/>
      <c r="MAW18" s="85"/>
      <c r="MAX18" s="91"/>
      <c r="MAY18" s="85"/>
      <c r="MAZ18" s="91"/>
      <c r="MBA18" s="85"/>
      <c r="MBB18" s="91"/>
      <c r="MBC18" s="85"/>
      <c r="MBD18" s="91"/>
      <c r="MBE18" s="85"/>
      <c r="MBF18" s="91"/>
      <c r="MBG18" s="85"/>
      <c r="MBH18" s="91"/>
      <c r="MBI18" s="85"/>
      <c r="MBJ18" s="91"/>
      <c r="MBK18" s="85"/>
      <c r="MBL18" s="91"/>
      <c r="MBM18" s="85"/>
      <c r="MBN18" s="91"/>
      <c r="MBO18" s="85"/>
      <c r="MBP18" s="91"/>
      <c r="MBQ18" s="85"/>
      <c r="MBR18" s="91"/>
      <c r="MBS18" s="85"/>
      <c r="MBT18" s="91"/>
      <c r="MBU18" s="85"/>
      <c r="MBV18" s="91"/>
      <c r="MBW18" s="85"/>
      <c r="MBX18" s="91"/>
      <c r="MBY18" s="85"/>
      <c r="MBZ18" s="91"/>
      <c r="MCA18" s="85"/>
      <c r="MCB18" s="91"/>
      <c r="MCC18" s="85"/>
      <c r="MCD18" s="91"/>
      <c r="MCE18" s="85"/>
      <c r="MCF18" s="91"/>
      <c r="MCG18" s="85"/>
      <c r="MCH18" s="91"/>
      <c r="MCI18" s="85"/>
      <c r="MCJ18" s="91"/>
      <c r="MCK18" s="85"/>
      <c r="MCL18" s="91"/>
      <c r="MCM18" s="85"/>
      <c r="MCN18" s="91"/>
      <c r="MCO18" s="85"/>
      <c r="MCP18" s="91"/>
      <c r="MCQ18" s="85"/>
      <c r="MCR18" s="91"/>
      <c r="MCS18" s="85"/>
      <c r="MCT18" s="91"/>
      <c r="MCU18" s="85"/>
      <c r="MCV18" s="91"/>
      <c r="MCW18" s="85"/>
      <c r="MCX18" s="91"/>
      <c r="MCY18" s="85"/>
      <c r="MCZ18" s="91"/>
      <c r="MDA18" s="85"/>
      <c r="MDB18" s="91"/>
      <c r="MDC18" s="85"/>
      <c r="MDD18" s="91"/>
      <c r="MDE18" s="85"/>
      <c r="MDF18" s="91"/>
      <c r="MDG18" s="85"/>
      <c r="MDH18" s="91"/>
      <c r="MDI18" s="85"/>
      <c r="MDJ18" s="91"/>
      <c r="MDK18" s="85"/>
      <c r="MDL18" s="91"/>
      <c r="MDM18" s="85"/>
      <c r="MDN18" s="91"/>
      <c r="MDO18" s="85"/>
      <c r="MDP18" s="91"/>
      <c r="MDQ18" s="85"/>
      <c r="MDR18" s="91"/>
      <c r="MDS18" s="85"/>
      <c r="MDT18" s="91"/>
      <c r="MDU18" s="85"/>
      <c r="MDV18" s="91"/>
      <c r="MDW18" s="85"/>
      <c r="MDX18" s="91"/>
      <c r="MDY18" s="85"/>
      <c r="MDZ18" s="91"/>
      <c r="MEA18" s="85"/>
      <c r="MEB18" s="91"/>
      <c r="MEC18" s="85"/>
      <c r="MED18" s="91"/>
      <c r="MEE18" s="85"/>
      <c r="MEF18" s="91"/>
      <c r="MEG18" s="85"/>
      <c r="MEH18" s="91"/>
      <c r="MEI18" s="85"/>
      <c r="MEJ18" s="91"/>
      <c r="MEK18" s="85"/>
      <c r="MEL18" s="91"/>
      <c r="MEM18" s="85"/>
      <c r="MEN18" s="91"/>
      <c r="MEO18" s="85"/>
      <c r="MEP18" s="91"/>
      <c r="MEQ18" s="85"/>
      <c r="MER18" s="91"/>
      <c r="MES18" s="85"/>
      <c r="MET18" s="91"/>
      <c r="MEU18" s="85"/>
      <c r="MEV18" s="91"/>
      <c r="MEW18" s="85"/>
      <c r="MEX18" s="91"/>
      <c r="MEY18" s="85"/>
      <c r="MEZ18" s="91"/>
      <c r="MFA18" s="85"/>
      <c r="MFB18" s="91"/>
      <c r="MFC18" s="85"/>
      <c r="MFD18" s="91"/>
      <c r="MFE18" s="85"/>
      <c r="MFF18" s="91"/>
      <c r="MFG18" s="85"/>
      <c r="MFH18" s="91"/>
      <c r="MFI18" s="85"/>
      <c r="MFJ18" s="91"/>
      <c r="MFK18" s="85"/>
      <c r="MFL18" s="91"/>
      <c r="MFM18" s="85"/>
      <c r="MFN18" s="91"/>
      <c r="MFO18" s="85"/>
      <c r="MFP18" s="91"/>
      <c r="MFQ18" s="85"/>
      <c r="MFR18" s="91"/>
      <c r="MFS18" s="85"/>
      <c r="MFT18" s="91"/>
      <c r="MFU18" s="85"/>
      <c r="MFV18" s="91"/>
      <c r="MFW18" s="85"/>
      <c r="MFX18" s="91"/>
      <c r="MFY18" s="85"/>
      <c r="MFZ18" s="91"/>
      <c r="MGA18" s="85"/>
      <c r="MGB18" s="91"/>
      <c r="MGC18" s="85"/>
      <c r="MGD18" s="91"/>
      <c r="MGE18" s="85"/>
      <c r="MGF18" s="91"/>
      <c r="MGG18" s="85"/>
      <c r="MGH18" s="91"/>
      <c r="MGI18" s="85"/>
      <c r="MGJ18" s="91"/>
      <c r="MGK18" s="85"/>
      <c r="MGL18" s="91"/>
      <c r="MGM18" s="85"/>
      <c r="MGN18" s="91"/>
      <c r="MGO18" s="85"/>
      <c r="MGP18" s="91"/>
      <c r="MGQ18" s="85"/>
      <c r="MGR18" s="91"/>
      <c r="MGS18" s="85"/>
      <c r="MGT18" s="91"/>
      <c r="MGU18" s="85"/>
      <c r="MGV18" s="91"/>
      <c r="MGW18" s="85"/>
      <c r="MGX18" s="91"/>
      <c r="MGY18" s="85"/>
      <c r="MGZ18" s="91"/>
      <c r="MHA18" s="85"/>
      <c r="MHB18" s="91"/>
      <c r="MHC18" s="85"/>
      <c r="MHD18" s="91"/>
      <c r="MHE18" s="85"/>
      <c r="MHF18" s="91"/>
      <c r="MHG18" s="85"/>
      <c r="MHH18" s="91"/>
      <c r="MHI18" s="85"/>
      <c r="MHJ18" s="91"/>
      <c r="MHK18" s="85"/>
      <c r="MHL18" s="91"/>
      <c r="MHM18" s="85"/>
      <c r="MHN18" s="91"/>
      <c r="MHO18" s="85"/>
      <c r="MHP18" s="91"/>
      <c r="MHQ18" s="85"/>
      <c r="MHR18" s="91"/>
      <c r="MHS18" s="85"/>
      <c r="MHT18" s="91"/>
      <c r="MHU18" s="85"/>
      <c r="MHV18" s="91"/>
      <c r="MHW18" s="85"/>
      <c r="MHX18" s="91"/>
      <c r="MHY18" s="85"/>
      <c r="MHZ18" s="91"/>
      <c r="MIA18" s="85"/>
      <c r="MIB18" s="91"/>
      <c r="MIC18" s="85"/>
      <c r="MID18" s="91"/>
      <c r="MIE18" s="85"/>
      <c r="MIF18" s="91"/>
      <c r="MIG18" s="85"/>
      <c r="MIH18" s="91"/>
      <c r="MII18" s="85"/>
      <c r="MIJ18" s="91"/>
      <c r="MIK18" s="85"/>
      <c r="MIL18" s="91"/>
      <c r="MIM18" s="85"/>
      <c r="MIN18" s="91"/>
      <c r="MIO18" s="85"/>
      <c r="MIP18" s="91"/>
      <c r="MIQ18" s="85"/>
      <c r="MIR18" s="91"/>
      <c r="MIS18" s="85"/>
      <c r="MIT18" s="91"/>
      <c r="MIU18" s="85"/>
      <c r="MIV18" s="91"/>
      <c r="MIW18" s="85"/>
      <c r="MIX18" s="91"/>
      <c r="MIY18" s="85"/>
      <c r="MIZ18" s="91"/>
      <c r="MJA18" s="85"/>
      <c r="MJB18" s="91"/>
      <c r="MJC18" s="85"/>
      <c r="MJD18" s="91"/>
      <c r="MJE18" s="85"/>
      <c r="MJF18" s="91"/>
      <c r="MJG18" s="85"/>
      <c r="MJH18" s="91"/>
      <c r="MJI18" s="85"/>
      <c r="MJJ18" s="91"/>
      <c r="MJK18" s="85"/>
      <c r="MJL18" s="91"/>
      <c r="MJM18" s="85"/>
      <c r="MJN18" s="91"/>
      <c r="MJO18" s="85"/>
      <c r="MJP18" s="91"/>
      <c r="MJQ18" s="85"/>
      <c r="MJR18" s="91"/>
      <c r="MJS18" s="85"/>
      <c r="MJT18" s="91"/>
      <c r="MJU18" s="85"/>
      <c r="MJV18" s="91"/>
      <c r="MJW18" s="85"/>
      <c r="MJX18" s="91"/>
      <c r="MJY18" s="85"/>
      <c r="MJZ18" s="91"/>
      <c r="MKA18" s="85"/>
      <c r="MKB18" s="91"/>
      <c r="MKC18" s="85"/>
      <c r="MKD18" s="91"/>
      <c r="MKE18" s="85"/>
      <c r="MKF18" s="91"/>
      <c r="MKG18" s="85"/>
      <c r="MKH18" s="91"/>
      <c r="MKI18" s="85"/>
      <c r="MKJ18" s="91"/>
      <c r="MKK18" s="85"/>
      <c r="MKL18" s="91"/>
      <c r="MKM18" s="85"/>
      <c r="MKN18" s="91"/>
      <c r="MKO18" s="85"/>
      <c r="MKP18" s="91"/>
      <c r="MKQ18" s="85"/>
      <c r="MKR18" s="91"/>
      <c r="MKS18" s="85"/>
      <c r="MKT18" s="91"/>
      <c r="MKU18" s="85"/>
      <c r="MKV18" s="91"/>
      <c r="MKW18" s="85"/>
      <c r="MKX18" s="91"/>
      <c r="MKY18" s="85"/>
      <c r="MKZ18" s="91"/>
      <c r="MLA18" s="85"/>
      <c r="MLB18" s="91"/>
      <c r="MLC18" s="85"/>
      <c r="MLD18" s="91"/>
      <c r="MLE18" s="85"/>
      <c r="MLF18" s="91"/>
      <c r="MLG18" s="85"/>
      <c r="MLH18" s="91"/>
      <c r="MLI18" s="85"/>
      <c r="MLJ18" s="91"/>
      <c r="MLK18" s="85"/>
      <c r="MLL18" s="91"/>
      <c r="MLM18" s="85"/>
      <c r="MLN18" s="91"/>
      <c r="MLO18" s="85"/>
      <c r="MLP18" s="91"/>
      <c r="MLQ18" s="85"/>
      <c r="MLR18" s="91"/>
      <c r="MLS18" s="85"/>
      <c r="MLT18" s="91"/>
      <c r="MLU18" s="85"/>
      <c r="MLV18" s="91"/>
      <c r="MLW18" s="85"/>
      <c r="MLX18" s="91"/>
      <c r="MLY18" s="85"/>
      <c r="MLZ18" s="91"/>
      <c r="MMA18" s="85"/>
      <c r="MMB18" s="91"/>
      <c r="MMC18" s="85"/>
      <c r="MMD18" s="91"/>
      <c r="MME18" s="85"/>
      <c r="MMF18" s="91"/>
      <c r="MMG18" s="85"/>
      <c r="MMH18" s="91"/>
      <c r="MMI18" s="85"/>
      <c r="MMJ18" s="91"/>
      <c r="MMK18" s="85"/>
      <c r="MML18" s="91"/>
      <c r="MMM18" s="85"/>
      <c r="MMN18" s="91"/>
      <c r="MMO18" s="85"/>
      <c r="MMP18" s="91"/>
      <c r="MMQ18" s="85"/>
      <c r="MMR18" s="91"/>
      <c r="MMS18" s="85"/>
      <c r="MMT18" s="91"/>
      <c r="MMU18" s="85"/>
      <c r="MMV18" s="91"/>
      <c r="MMW18" s="85"/>
      <c r="MMX18" s="91"/>
      <c r="MMY18" s="85"/>
      <c r="MMZ18" s="91"/>
      <c r="MNA18" s="85"/>
      <c r="MNB18" s="91"/>
      <c r="MNC18" s="85"/>
      <c r="MND18" s="91"/>
      <c r="MNE18" s="85"/>
      <c r="MNF18" s="91"/>
      <c r="MNG18" s="85"/>
      <c r="MNH18" s="91"/>
      <c r="MNI18" s="85"/>
      <c r="MNJ18" s="91"/>
      <c r="MNK18" s="85"/>
      <c r="MNL18" s="91"/>
      <c r="MNM18" s="85"/>
      <c r="MNN18" s="91"/>
      <c r="MNO18" s="85"/>
      <c r="MNP18" s="91"/>
      <c r="MNQ18" s="85"/>
      <c r="MNR18" s="91"/>
      <c r="MNS18" s="85"/>
      <c r="MNT18" s="91"/>
      <c r="MNU18" s="85"/>
      <c r="MNV18" s="91"/>
      <c r="MNW18" s="85"/>
      <c r="MNX18" s="91"/>
      <c r="MNY18" s="85"/>
      <c r="MNZ18" s="91"/>
      <c r="MOA18" s="85"/>
      <c r="MOB18" s="91"/>
      <c r="MOC18" s="85"/>
      <c r="MOD18" s="91"/>
      <c r="MOE18" s="85"/>
      <c r="MOF18" s="91"/>
      <c r="MOG18" s="85"/>
      <c r="MOH18" s="91"/>
      <c r="MOI18" s="85"/>
      <c r="MOJ18" s="91"/>
      <c r="MOK18" s="85"/>
      <c r="MOL18" s="91"/>
      <c r="MOM18" s="85"/>
      <c r="MON18" s="91"/>
      <c r="MOO18" s="85"/>
      <c r="MOP18" s="91"/>
      <c r="MOQ18" s="85"/>
      <c r="MOR18" s="91"/>
      <c r="MOS18" s="85"/>
      <c r="MOT18" s="91"/>
      <c r="MOU18" s="85"/>
      <c r="MOV18" s="91"/>
      <c r="MOW18" s="85"/>
      <c r="MOX18" s="91"/>
      <c r="MOY18" s="85"/>
      <c r="MOZ18" s="91"/>
      <c r="MPA18" s="85"/>
      <c r="MPB18" s="91"/>
      <c r="MPC18" s="85"/>
      <c r="MPD18" s="91"/>
      <c r="MPE18" s="85"/>
      <c r="MPF18" s="91"/>
      <c r="MPG18" s="85"/>
      <c r="MPH18" s="91"/>
      <c r="MPI18" s="85"/>
      <c r="MPJ18" s="91"/>
      <c r="MPK18" s="85"/>
      <c r="MPL18" s="91"/>
      <c r="MPM18" s="85"/>
      <c r="MPN18" s="91"/>
      <c r="MPO18" s="85"/>
      <c r="MPP18" s="91"/>
      <c r="MPQ18" s="85"/>
      <c r="MPR18" s="91"/>
      <c r="MPS18" s="85"/>
      <c r="MPT18" s="91"/>
      <c r="MPU18" s="85"/>
      <c r="MPV18" s="91"/>
      <c r="MPW18" s="85"/>
      <c r="MPX18" s="91"/>
      <c r="MPY18" s="85"/>
      <c r="MPZ18" s="91"/>
      <c r="MQA18" s="85"/>
      <c r="MQB18" s="91"/>
      <c r="MQC18" s="85"/>
      <c r="MQD18" s="91"/>
      <c r="MQE18" s="85"/>
      <c r="MQF18" s="91"/>
      <c r="MQG18" s="85"/>
      <c r="MQH18" s="91"/>
      <c r="MQI18" s="85"/>
      <c r="MQJ18" s="91"/>
      <c r="MQK18" s="85"/>
      <c r="MQL18" s="91"/>
      <c r="MQM18" s="85"/>
      <c r="MQN18" s="91"/>
      <c r="MQO18" s="85"/>
      <c r="MQP18" s="91"/>
      <c r="MQQ18" s="85"/>
      <c r="MQR18" s="91"/>
      <c r="MQS18" s="85"/>
      <c r="MQT18" s="91"/>
      <c r="MQU18" s="85"/>
      <c r="MQV18" s="91"/>
      <c r="MQW18" s="85"/>
      <c r="MQX18" s="91"/>
      <c r="MQY18" s="85"/>
      <c r="MQZ18" s="91"/>
      <c r="MRA18" s="85"/>
      <c r="MRB18" s="91"/>
      <c r="MRC18" s="85"/>
      <c r="MRD18" s="91"/>
      <c r="MRE18" s="85"/>
      <c r="MRF18" s="91"/>
      <c r="MRG18" s="85"/>
      <c r="MRH18" s="91"/>
      <c r="MRI18" s="85"/>
      <c r="MRJ18" s="91"/>
      <c r="MRK18" s="85"/>
      <c r="MRL18" s="91"/>
      <c r="MRM18" s="85"/>
      <c r="MRN18" s="91"/>
      <c r="MRO18" s="85"/>
      <c r="MRP18" s="91"/>
      <c r="MRQ18" s="85"/>
      <c r="MRR18" s="91"/>
      <c r="MRS18" s="85"/>
      <c r="MRT18" s="91"/>
      <c r="MRU18" s="85"/>
      <c r="MRV18" s="91"/>
      <c r="MRW18" s="85"/>
      <c r="MRX18" s="91"/>
      <c r="MRY18" s="85"/>
      <c r="MRZ18" s="91"/>
      <c r="MSA18" s="85"/>
      <c r="MSB18" s="91"/>
      <c r="MSC18" s="85"/>
      <c r="MSD18" s="91"/>
      <c r="MSE18" s="85"/>
      <c r="MSF18" s="91"/>
      <c r="MSG18" s="85"/>
      <c r="MSH18" s="91"/>
      <c r="MSI18" s="85"/>
      <c r="MSJ18" s="91"/>
      <c r="MSK18" s="85"/>
      <c r="MSL18" s="91"/>
      <c r="MSM18" s="85"/>
      <c r="MSN18" s="91"/>
      <c r="MSO18" s="85"/>
      <c r="MSP18" s="91"/>
      <c r="MSQ18" s="85"/>
      <c r="MSR18" s="91"/>
      <c r="MSS18" s="85"/>
      <c r="MST18" s="91"/>
      <c r="MSU18" s="85"/>
      <c r="MSV18" s="91"/>
      <c r="MSW18" s="85"/>
      <c r="MSX18" s="91"/>
      <c r="MSY18" s="85"/>
      <c r="MSZ18" s="91"/>
      <c r="MTA18" s="85"/>
      <c r="MTB18" s="91"/>
      <c r="MTC18" s="85"/>
      <c r="MTD18" s="91"/>
      <c r="MTE18" s="85"/>
      <c r="MTF18" s="91"/>
      <c r="MTG18" s="85"/>
      <c r="MTH18" s="91"/>
      <c r="MTI18" s="85"/>
      <c r="MTJ18" s="91"/>
      <c r="MTK18" s="85"/>
      <c r="MTL18" s="91"/>
      <c r="MTM18" s="85"/>
      <c r="MTN18" s="91"/>
      <c r="MTO18" s="85"/>
      <c r="MTP18" s="91"/>
      <c r="MTQ18" s="85"/>
      <c r="MTR18" s="91"/>
      <c r="MTS18" s="85"/>
      <c r="MTT18" s="91"/>
      <c r="MTU18" s="85"/>
      <c r="MTV18" s="91"/>
      <c r="MTW18" s="85"/>
      <c r="MTX18" s="91"/>
      <c r="MTY18" s="85"/>
      <c r="MTZ18" s="91"/>
      <c r="MUA18" s="85"/>
      <c r="MUB18" s="91"/>
      <c r="MUC18" s="85"/>
      <c r="MUD18" s="91"/>
      <c r="MUE18" s="85"/>
      <c r="MUF18" s="91"/>
      <c r="MUG18" s="85"/>
      <c r="MUH18" s="91"/>
      <c r="MUI18" s="85"/>
      <c r="MUJ18" s="91"/>
      <c r="MUK18" s="85"/>
      <c r="MUL18" s="91"/>
      <c r="MUM18" s="85"/>
      <c r="MUN18" s="91"/>
      <c r="MUO18" s="85"/>
      <c r="MUP18" s="91"/>
      <c r="MUQ18" s="85"/>
      <c r="MUR18" s="91"/>
      <c r="MUS18" s="85"/>
      <c r="MUT18" s="91"/>
      <c r="MUU18" s="85"/>
      <c r="MUV18" s="91"/>
      <c r="MUW18" s="85"/>
      <c r="MUX18" s="91"/>
      <c r="MUY18" s="85"/>
      <c r="MUZ18" s="91"/>
      <c r="MVA18" s="85"/>
      <c r="MVB18" s="91"/>
      <c r="MVC18" s="85"/>
      <c r="MVD18" s="91"/>
      <c r="MVE18" s="85"/>
      <c r="MVF18" s="91"/>
      <c r="MVG18" s="85"/>
      <c r="MVH18" s="91"/>
      <c r="MVI18" s="85"/>
      <c r="MVJ18" s="91"/>
      <c r="MVK18" s="85"/>
      <c r="MVL18" s="91"/>
      <c r="MVM18" s="85"/>
      <c r="MVN18" s="91"/>
      <c r="MVO18" s="85"/>
      <c r="MVP18" s="91"/>
      <c r="MVQ18" s="85"/>
      <c r="MVR18" s="91"/>
      <c r="MVS18" s="85"/>
      <c r="MVT18" s="91"/>
      <c r="MVU18" s="85"/>
      <c r="MVV18" s="91"/>
      <c r="MVW18" s="85"/>
      <c r="MVX18" s="91"/>
      <c r="MVY18" s="85"/>
      <c r="MVZ18" s="91"/>
      <c r="MWA18" s="85"/>
      <c r="MWB18" s="91"/>
      <c r="MWC18" s="85"/>
      <c r="MWD18" s="91"/>
      <c r="MWE18" s="85"/>
      <c r="MWF18" s="91"/>
      <c r="MWG18" s="85"/>
      <c r="MWH18" s="91"/>
      <c r="MWI18" s="85"/>
      <c r="MWJ18" s="91"/>
      <c r="MWK18" s="85"/>
      <c r="MWL18" s="91"/>
      <c r="MWM18" s="85"/>
      <c r="MWN18" s="91"/>
      <c r="MWO18" s="85"/>
      <c r="MWP18" s="91"/>
      <c r="MWQ18" s="85"/>
      <c r="MWR18" s="91"/>
      <c r="MWS18" s="85"/>
      <c r="MWT18" s="91"/>
      <c r="MWU18" s="85"/>
      <c r="MWV18" s="91"/>
      <c r="MWW18" s="85"/>
      <c r="MWX18" s="91"/>
      <c r="MWY18" s="85"/>
      <c r="MWZ18" s="91"/>
      <c r="MXA18" s="85"/>
      <c r="MXB18" s="91"/>
      <c r="MXC18" s="85"/>
      <c r="MXD18" s="91"/>
      <c r="MXE18" s="85"/>
      <c r="MXF18" s="91"/>
      <c r="MXG18" s="85"/>
      <c r="MXH18" s="91"/>
      <c r="MXI18" s="85"/>
      <c r="MXJ18" s="91"/>
      <c r="MXK18" s="85"/>
      <c r="MXL18" s="91"/>
      <c r="MXM18" s="85"/>
      <c r="MXN18" s="91"/>
      <c r="MXO18" s="85"/>
      <c r="MXP18" s="91"/>
      <c r="MXQ18" s="85"/>
      <c r="MXR18" s="91"/>
      <c r="MXS18" s="85"/>
      <c r="MXT18" s="91"/>
      <c r="MXU18" s="85"/>
      <c r="MXV18" s="91"/>
      <c r="MXW18" s="85"/>
      <c r="MXX18" s="91"/>
      <c r="MXY18" s="85"/>
      <c r="MXZ18" s="91"/>
      <c r="MYA18" s="85"/>
      <c r="MYB18" s="91"/>
      <c r="MYC18" s="85"/>
      <c r="MYD18" s="91"/>
      <c r="MYE18" s="85"/>
      <c r="MYF18" s="91"/>
      <c r="MYG18" s="85"/>
      <c r="MYH18" s="91"/>
      <c r="MYI18" s="85"/>
      <c r="MYJ18" s="91"/>
      <c r="MYK18" s="85"/>
      <c r="MYL18" s="91"/>
      <c r="MYM18" s="85"/>
      <c r="MYN18" s="91"/>
      <c r="MYO18" s="85"/>
      <c r="MYP18" s="91"/>
      <c r="MYQ18" s="85"/>
      <c r="MYR18" s="91"/>
      <c r="MYS18" s="85"/>
      <c r="MYT18" s="91"/>
      <c r="MYU18" s="85"/>
      <c r="MYV18" s="91"/>
      <c r="MYW18" s="85"/>
      <c r="MYX18" s="91"/>
      <c r="MYY18" s="85"/>
      <c r="MYZ18" s="91"/>
      <c r="MZA18" s="85"/>
      <c r="MZB18" s="91"/>
      <c r="MZC18" s="85"/>
      <c r="MZD18" s="91"/>
      <c r="MZE18" s="85"/>
      <c r="MZF18" s="91"/>
      <c r="MZG18" s="85"/>
      <c r="MZH18" s="91"/>
      <c r="MZI18" s="85"/>
      <c r="MZJ18" s="91"/>
      <c r="MZK18" s="85"/>
      <c r="MZL18" s="91"/>
      <c r="MZM18" s="85"/>
      <c r="MZN18" s="91"/>
      <c r="MZO18" s="85"/>
      <c r="MZP18" s="91"/>
      <c r="MZQ18" s="85"/>
      <c r="MZR18" s="91"/>
      <c r="MZS18" s="85"/>
      <c r="MZT18" s="91"/>
      <c r="MZU18" s="85"/>
      <c r="MZV18" s="91"/>
      <c r="MZW18" s="85"/>
      <c r="MZX18" s="91"/>
      <c r="MZY18" s="85"/>
      <c r="MZZ18" s="91"/>
      <c r="NAA18" s="85"/>
      <c r="NAB18" s="91"/>
      <c r="NAC18" s="85"/>
      <c r="NAD18" s="91"/>
      <c r="NAE18" s="85"/>
      <c r="NAF18" s="91"/>
      <c r="NAG18" s="85"/>
      <c r="NAH18" s="91"/>
      <c r="NAI18" s="85"/>
      <c r="NAJ18" s="91"/>
      <c r="NAK18" s="85"/>
      <c r="NAL18" s="91"/>
      <c r="NAM18" s="85"/>
      <c r="NAN18" s="91"/>
      <c r="NAO18" s="85"/>
      <c r="NAP18" s="91"/>
      <c r="NAQ18" s="85"/>
      <c r="NAR18" s="91"/>
      <c r="NAS18" s="85"/>
      <c r="NAT18" s="91"/>
      <c r="NAU18" s="85"/>
      <c r="NAV18" s="91"/>
      <c r="NAW18" s="85"/>
      <c r="NAX18" s="91"/>
      <c r="NAY18" s="85"/>
      <c r="NAZ18" s="91"/>
      <c r="NBA18" s="85"/>
      <c r="NBB18" s="91"/>
      <c r="NBC18" s="85"/>
      <c r="NBD18" s="91"/>
      <c r="NBE18" s="85"/>
      <c r="NBF18" s="91"/>
      <c r="NBG18" s="85"/>
      <c r="NBH18" s="91"/>
      <c r="NBI18" s="85"/>
      <c r="NBJ18" s="91"/>
      <c r="NBK18" s="85"/>
      <c r="NBL18" s="91"/>
      <c r="NBM18" s="85"/>
      <c r="NBN18" s="91"/>
      <c r="NBO18" s="85"/>
      <c r="NBP18" s="91"/>
      <c r="NBQ18" s="85"/>
      <c r="NBR18" s="91"/>
      <c r="NBS18" s="85"/>
      <c r="NBT18" s="91"/>
      <c r="NBU18" s="85"/>
      <c r="NBV18" s="91"/>
      <c r="NBW18" s="85"/>
      <c r="NBX18" s="91"/>
      <c r="NBY18" s="85"/>
      <c r="NBZ18" s="91"/>
      <c r="NCA18" s="85"/>
      <c r="NCB18" s="91"/>
      <c r="NCC18" s="85"/>
      <c r="NCD18" s="91"/>
      <c r="NCE18" s="85"/>
      <c r="NCF18" s="91"/>
      <c r="NCG18" s="85"/>
      <c r="NCH18" s="91"/>
      <c r="NCI18" s="85"/>
      <c r="NCJ18" s="91"/>
      <c r="NCK18" s="85"/>
      <c r="NCL18" s="91"/>
      <c r="NCM18" s="85"/>
      <c r="NCN18" s="91"/>
      <c r="NCO18" s="85"/>
      <c r="NCP18" s="91"/>
      <c r="NCQ18" s="85"/>
      <c r="NCR18" s="91"/>
      <c r="NCS18" s="85"/>
      <c r="NCT18" s="91"/>
      <c r="NCU18" s="85"/>
      <c r="NCV18" s="91"/>
      <c r="NCW18" s="85"/>
      <c r="NCX18" s="91"/>
      <c r="NCY18" s="85"/>
      <c r="NCZ18" s="91"/>
      <c r="NDA18" s="85"/>
      <c r="NDB18" s="91"/>
      <c r="NDC18" s="85"/>
      <c r="NDD18" s="91"/>
      <c r="NDE18" s="85"/>
      <c r="NDF18" s="91"/>
      <c r="NDG18" s="85"/>
      <c r="NDH18" s="91"/>
      <c r="NDI18" s="85"/>
      <c r="NDJ18" s="91"/>
      <c r="NDK18" s="85"/>
      <c r="NDL18" s="91"/>
      <c r="NDM18" s="85"/>
      <c r="NDN18" s="91"/>
      <c r="NDO18" s="85"/>
      <c r="NDP18" s="91"/>
      <c r="NDQ18" s="85"/>
      <c r="NDR18" s="91"/>
      <c r="NDS18" s="85"/>
      <c r="NDT18" s="91"/>
      <c r="NDU18" s="85"/>
      <c r="NDV18" s="91"/>
      <c r="NDW18" s="85"/>
      <c r="NDX18" s="91"/>
      <c r="NDY18" s="85"/>
      <c r="NDZ18" s="91"/>
      <c r="NEA18" s="85"/>
      <c r="NEB18" s="91"/>
      <c r="NEC18" s="85"/>
      <c r="NED18" s="91"/>
      <c r="NEE18" s="85"/>
      <c r="NEF18" s="91"/>
      <c r="NEG18" s="85"/>
      <c r="NEH18" s="91"/>
      <c r="NEI18" s="85"/>
      <c r="NEJ18" s="91"/>
      <c r="NEK18" s="85"/>
      <c r="NEL18" s="91"/>
      <c r="NEM18" s="85"/>
      <c r="NEN18" s="91"/>
      <c r="NEO18" s="85"/>
      <c r="NEP18" s="91"/>
      <c r="NEQ18" s="85"/>
      <c r="NER18" s="91"/>
      <c r="NES18" s="85"/>
      <c r="NET18" s="91"/>
      <c r="NEU18" s="85"/>
      <c r="NEV18" s="91"/>
      <c r="NEW18" s="85"/>
      <c r="NEX18" s="91"/>
      <c r="NEY18" s="85"/>
      <c r="NEZ18" s="91"/>
      <c r="NFA18" s="85"/>
      <c r="NFB18" s="91"/>
      <c r="NFC18" s="85"/>
      <c r="NFD18" s="91"/>
      <c r="NFE18" s="85"/>
      <c r="NFF18" s="91"/>
      <c r="NFG18" s="85"/>
      <c r="NFH18" s="91"/>
      <c r="NFI18" s="85"/>
      <c r="NFJ18" s="91"/>
      <c r="NFK18" s="85"/>
      <c r="NFL18" s="91"/>
      <c r="NFM18" s="85"/>
      <c r="NFN18" s="91"/>
      <c r="NFO18" s="85"/>
      <c r="NFP18" s="91"/>
      <c r="NFQ18" s="85"/>
      <c r="NFR18" s="91"/>
      <c r="NFS18" s="85"/>
      <c r="NFT18" s="91"/>
      <c r="NFU18" s="85"/>
      <c r="NFV18" s="91"/>
      <c r="NFW18" s="85"/>
      <c r="NFX18" s="91"/>
      <c r="NFY18" s="85"/>
      <c r="NFZ18" s="91"/>
      <c r="NGA18" s="85"/>
      <c r="NGB18" s="91"/>
      <c r="NGC18" s="85"/>
      <c r="NGD18" s="91"/>
      <c r="NGE18" s="85"/>
      <c r="NGF18" s="91"/>
      <c r="NGG18" s="85"/>
      <c r="NGH18" s="91"/>
      <c r="NGI18" s="85"/>
      <c r="NGJ18" s="91"/>
      <c r="NGK18" s="85"/>
      <c r="NGL18" s="91"/>
      <c r="NGM18" s="85"/>
      <c r="NGN18" s="91"/>
      <c r="NGO18" s="85"/>
      <c r="NGP18" s="91"/>
      <c r="NGQ18" s="85"/>
      <c r="NGR18" s="91"/>
      <c r="NGS18" s="85"/>
      <c r="NGT18" s="91"/>
      <c r="NGU18" s="85"/>
      <c r="NGV18" s="91"/>
      <c r="NGW18" s="85"/>
      <c r="NGX18" s="91"/>
      <c r="NGY18" s="85"/>
      <c r="NGZ18" s="91"/>
      <c r="NHA18" s="85"/>
      <c r="NHB18" s="91"/>
      <c r="NHC18" s="85"/>
      <c r="NHD18" s="91"/>
      <c r="NHE18" s="85"/>
      <c r="NHF18" s="91"/>
      <c r="NHG18" s="85"/>
      <c r="NHH18" s="91"/>
      <c r="NHI18" s="85"/>
      <c r="NHJ18" s="91"/>
      <c r="NHK18" s="85"/>
      <c r="NHL18" s="91"/>
      <c r="NHM18" s="85"/>
      <c r="NHN18" s="91"/>
      <c r="NHO18" s="85"/>
      <c r="NHP18" s="91"/>
      <c r="NHQ18" s="85"/>
      <c r="NHR18" s="91"/>
      <c r="NHS18" s="85"/>
      <c r="NHT18" s="91"/>
      <c r="NHU18" s="85"/>
      <c r="NHV18" s="91"/>
      <c r="NHW18" s="85"/>
      <c r="NHX18" s="91"/>
      <c r="NHY18" s="85"/>
      <c r="NHZ18" s="91"/>
      <c r="NIA18" s="85"/>
      <c r="NIB18" s="91"/>
      <c r="NIC18" s="85"/>
      <c r="NID18" s="91"/>
      <c r="NIE18" s="85"/>
      <c r="NIF18" s="91"/>
      <c r="NIG18" s="85"/>
      <c r="NIH18" s="91"/>
      <c r="NII18" s="85"/>
      <c r="NIJ18" s="91"/>
      <c r="NIK18" s="85"/>
      <c r="NIL18" s="91"/>
      <c r="NIM18" s="85"/>
      <c r="NIN18" s="91"/>
      <c r="NIO18" s="85"/>
      <c r="NIP18" s="91"/>
      <c r="NIQ18" s="85"/>
      <c r="NIR18" s="91"/>
      <c r="NIS18" s="85"/>
      <c r="NIT18" s="91"/>
      <c r="NIU18" s="85"/>
      <c r="NIV18" s="91"/>
      <c r="NIW18" s="85"/>
      <c r="NIX18" s="91"/>
      <c r="NIY18" s="85"/>
      <c r="NIZ18" s="91"/>
      <c r="NJA18" s="85"/>
      <c r="NJB18" s="91"/>
      <c r="NJC18" s="85"/>
      <c r="NJD18" s="91"/>
      <c r="NJE18" s="85"/>
      <c r="NJF18" s="91"/>
      <c r="NJG18" s="85"/>
      <c r="NJH18" s="91"/>
      <c r="NJI18" s="85"/>
      <c r="NJJ18" s="91"/>
      <c r="NJK18" s="85"/>
      <c r="NJL18" s="91"/>
      <c r="NJM18" s="85"/>
      <c r="NJN18" s="91"/>
      <c r="NJO18" s="85"/>
      <c r="NJP18" s="91"/>
      <c r="NJQ18" s="85"/>
      <c r="NJR18" s="91"/>
      <c r="NJS18" s="85"/>
      <c r="NJT18" s="91"/>
      <c r="NJU18" s="85"/>
      <c r="NJV18" s="91"/>
      <c r="NJW18" s="85"/>
      <c r="NJX18" s="91"/>
      <c r="NJY18" s="85"/>
      <c r="NJZ18" s="91"/>
      <c r="NKA18" s="85"/>
      <c r="NKB18" s="91"/>
      <c r="NKC18" s="85"/>
      <c r="NKD18" s="91"/>
      <c r="NKE18" s="85"/>
      <c r="NKF18" s="91"/>
      <c r="NKG18" s="85"/>
      <c r="NKH18" s="91"/>
      <c r="NKI18" s="85"/>
      <c r="NKJ18" s="91"/>
      <c r="NKK18" s="85"/>
      <c r="NKL18" s="91"/>
      <c r="NKM18" s="85"/>
      <c r="NKN18" s="91"/>
      <c r="NKO18" s="85"/>
      <c r="NKP18" s="91"/>
      <c r="NKQ18" s="85"/>
      <c r="NKR18" s="91"/>
      <c r="NKS18" s="85"/>
      <c r="NKT18" s="91"/>
      <c r="NKU18" s="85"/>
      <c r="NKV18" s="91"/>
      <c r="NKW18" s="85"/>
      <c r="NKX18" s="91"/>
      <c r="NKY18" s="85"/>
      <c r="NKZ18" s="91"/>
      <c r="NLA18" s="85"/>
      <c r="NLB18" s="91"/>
      <c r="NLC18" s="85"/>
      <c r="NLD18" s="91"/>
      <c r="NLE18" s="85"/>
      <c r="NLF18" s="91"/>
      <c r="NLG18" s="85"/>
      <c r="NLH18" s="91"/>
      <c r="NLI18" s="85"/>
      <c r="NLJ18" s="91"/>
      <c r="NLK18" s="85"/>
      <c r="NLL18" s="91"/>
      <c r="NLM18" s="85"/>
      <c r="NLN18" s="91"/>
      <c r="NLO18" s="85"/>
      <c r="NLP18" s="91"/>
      <c r="NLQ18" s="85"/>
      <c r="NLR18" s="91"/>
      <c r="NLS18" s="85"/>
      <c r="NLT18" s="91"/>
      <c r="NLU18" s="85"/>
      <c r="NLV18" s="91"/>
      <c r="NLW18" s="85"/>
      <c r="NLX18" s="91"/>
      <c r="NLY18" s="85"/>
      <c r="NLZ18" s="91"/>
      <c r="NMA18" s="85"/>
      <c r="NMB18" s="91"/>
      <c r="NMC18" s="85"/>
      <c r="NMD18" s="91"/>
      <c r="NME18" s="85"/>
      <c r="NMF18" s="91"/>
      <c r="NMG18" s="85"/>
      <c r="NMH18" s="91"/>
      <c r="NMI18" s="85"/>
      <c r="NMJ18" s="91"/>
      <c r="NMK18" s="85"/>
      <c r="NML18" s="91"/>
      <c r="NMM18" s="85"/>
      <c r="NMN18" s="91"/>
      <c r="NMO18" s="85"/>
      <c r="NMP18" s="91"/>
      <c r="NMQ18" s="85"/>
      <c r="NMR18" s="91"/>
      <c r="NMS18" s="85"/>
      <c r="NMT18" s="91"/>
      <c r="NMU18" s="85"/>
      <c r="NMV18" s="91"/>
      <c r="NMW18" s="85"/>
      <c r="NMX18" s="91"/>
      <c r="NMY18" s="85"/>
      <c r="NMZ18" s="91"/>
      <c r="NNA18" s="85"/>
      <c r="NNB18" s="91"/>
      <c r="NNC18" s="85"/>
      <c r="NND18" s="91"/>
      <c r="NNE18" s="85"/>
      <c r="NNF18" s="91"/>
      <c r="NNG18" s="85"/>
      <c r="NNH18" s="91"/>
      <c r="NNI18" s="85"/>
      <c r="NNJ18" s="91"/>
      <c r="NNK18" s="85"/>
      <c r="NNL18" s="91"/>
      <c r="NNM18" s="85"/>
      <c r="NNN18" s="91"/>
      <c r="NNO18" s="85"/>
      <c r="NNP18" s="91"/>
      <c r="NNQ18" s="85"/>
      <c r="NNR18" s="91"/>
      <c r="NNS18" s="85"/>
      <c r="NNT18" s="91"/>
      <c r="NNU18" s="85"/>
      <c r="NNV18" s="91"/>
      <c r="NNW18" s="85"/>
      <c r="NNX18" s="91"/>
      <c r="NNY18" s="85"/>
      <c r="NNZ18" s="91"/>
      <c r="NOA18" s="85"/>
      <c r="NOB18" s="91"/>
      <c r="NOC18" s="85"/>
      <c r="NOD18" s="91"/>
      <c r="NOE18" s="85"/>
      <c r="NOF18" s="91"/>
      <c r="NOG18" s="85"/>
      <c r="NOH18" s="91"/>
      <c r="NOI18" s="85"/>
      <c r="NOJ18" s="91"/>
      <c r="NOK18" s="85"/>
      <c r="NOL18" s="91"/>
      <c r="NOM18" s="85"/>
      <c r="NON18" s="91"/>
      <c r="NOO18" s="85"/>
      <c r="NOP18" s="91"/>
      <c r="NOQ18" s="85"/>
      <c r="NOR18" s="91"/>
      <c r="NOS18" s="85"/>
      <c r="NOT18" s="91"/>
      <c r="NOU18" s="85"/>
      <c r="NOV18" s="91"/>
      <c r="NOW18" s="85"/>
      <c r="NOX18" s="91"/>
      <c r="NOY18" s="85"/>
      <c r="NOZ18" s="91"/>
      <c r="NPA18" s="85"/>
      <c r="NPB18" s="91"/>
      <c r="NPC18" s="85"/>
      <c r="NPD18" s="91"/>
      <c r="NPE18" s="85"/>
      <c r="NPF18" s="91"/>
      <c r="NPG18" s="85"/>
      <c r="NPH18" s="91"/>
      <c r="NPI18" s="85"/>
      <c r="NPJ18" s="91"/>
      <c r="NPK18" s="85"/>
      <c r="NPL18" s="91"/>
      <c r="NPM18" s="85"/>
      <c r="NPN18" s="91"/>
      <c r="NPO18" s="85"/>
      <c r="NPP18" s="91"/>
      <c r="NPQ18" s="85"/>
      <c r="NPR18" s="91"/>
      <c r="NPS18" s="85"/>
      <c r="NPT18" s="91"/>
      <c r="NPU18" s="85"/>
      <c r="NPV18" s="91"/>
      <c r="NPW18" s="85"/>
      <c r="NPX18" s="91"/>
      <c r="NPY18" s="85"/>
      <c r="NPZ18" s="91"/>
      <c r="NQA18" s="85"/>
      <c r="NQB18" s="91"/>
      <c r="NQC18" s="85"/>
      <c r="NQD18" s="91"/>
      <c r="NQE18" s="85"/>
      <c r="NQF18" s="91"/>
      <c r="NQG18" s="85"/>
      <c r="NQH18" s="91"/>
      <c r="NQI18" s="85"/>
      <c r="NQJ18" s="91"/>
      <c r="NQK18" s="85"/>
      <c r="NQL18" s="91"/>
      <c r="NQM18" s="85"/>
      <c r="NQN18" s="91"/>
      <c r="NQO18" s="85"/>
      <c r="NQP18" s="91"/>
      <c r="NQQ18" s="85"/>
      <c r="NQR18" s="91"/>
      <c r="NQS18" s="85"/>
      <c r="NQT18" s="91"/>
      <c r="NQU18" s="85"/>
      <c r="NQV18" s="91"/>
      <c r="NQW18" s="85"/>
      <c r="NQX18" s="91"/>
      <c r="NQY18" s="85"/>
      <c r="NQZ18" s="91"/>
      <c r="NRA18" s="85"/>
      <c r="NRB18" s="91"/>
      <c r="NRC18" s="85"/>
      <c r="NRD18" s="91"/>
      <c r="NRE18" s="85"/>
      <c r="NRF18" s="91"/>
      <c r="NRG18" s="85"/>
      <c r="NRH18" s="91"/>
      <c r="NRI18" s="85"/>
      <c r="NRJ18" s="91"/>
      <c r="NRK18" s="85"/>
      <c r="NRL18" s="91"/>
      <c r="NRM18" s="85"/>
      <c r="NRN18" s="91"/>
      <c r="NRO18" s="85"/>
      <c r="NRP18" s="91"/>
      <c r="NRQ18" s="85"/>
      <c r="NRR18" s="91"/>
      <c r="NRS18" s="85"/>
      <c r="NRT18" s="91"/>
      <c r="NRU18" s="85"/>
      <c r="NRV18" s="91"/>
      <c r="NRW18" s="85"/>
      <c r="NRX18" s="91"/>
      <c r="NRY18" s="85"/>
      <c r="NRZ18" s="91"/>
      <c r="NSA18" s="85"/>
      <c r="NSB18" s="91"/>
      <c r="NSC18" s="85"/>
      <c r="NSD18" s="91"/>
      <c r="NSE18" s="85"/>
      <c r="NSF18" s="91"/>
      <c r="NSG18" s="85"/>
      <c r="NSH18" s="91"/>
      <c r="NSI18" s="85"/>
      <c r="NSJ18" s="91"/>
      <c r="NSK18" s="85"/>
      <c r="NSL18" s="91"/>
      <c r="NSM18" s="85"/>
      <c r="NSN18" s="91"/>
      <c r="NSO18" s="85"/>
      <c r="NSP18" s="91"/>
      <c r="NSQ18" s="85"/>
      <c r="NSR18" s="91"/>
      <c r="NSS18" s="85"/>
      <c r="NST18" s="91"/>
      <c r="NSU18" s="85"/>
      <c r="NSV18" s="91"/>
      <c r="NSW18" s="85"/>
      <c r="NSX18" s="91"/>
      <c r="NSY18" s="85"/>
      <c r="NSZ18" s="91"/>
      <c r="NTA18" s="85"/>
      <c r="NTB18" s="91"/>
      <c r="NTC18" s="85"/>
      <c r="NTD18" s="91"/>
      <c r="NTE18" s="85"/>
      <c r="NTF18" s="91"/>
      <c r="NTG18" s="85"/>
      <c r="NTH18" s="91"/>
      <c r="NTI18" s="85"/>
      <c r="NTJ18" s="91"/>
      <c r="NTK18" s="85"/>
      <c r="NTL18" s="91"/>
      <c r="NTM18" s="85"/>
      <c r="NTN18" s="91"/>
      <c r="NTO18" s="85"/>
      <c r="NTP18" s="91"/>
      <c r="NTQ18" s="85"/>
      <c r="NTR18" s="91"/>
      <c r="NTS18" s="85"/>
      <c r="NTT18" s="91"/>
      <c r="NTU18" s="85"/>
      <c r="NTV18" s="91"/>
      <c r="NTW18" s="85"/>
      <c r="NTX18" s="91"/>
      <c r="NTY18" s="85"/>
      <c r="NTZ18" s="91"/>
      <c r="NUA18" s="85"/>
      <c r="NUB18" s="91"/>
      <c r="NUC18" s="85"/>
      <c r="NUD18" s="91"/>
      <c r="NUE18" s="85"/>
      <c r="NUF18" s="91"/>
      <c r="NUG18" s="85"/>
      <c r="NUH18" s="91"/>
      <c r="NUI18" s="85"/>
      <c r="NUJ18" s="91"/>
      <c r="NUK18" s="85"/>
      <c r="NUL18" s="91"/>
      <c r="NUM18" s="85"/>
      <c r="NUN18" s="91"/>
      <c r="NUO18" s="85"/>
      <c r="NUP18" s="91"/>
      <c r="NUQ18" s="85"/>
      <c r="NUR18" s="91"/>
      <c r="NUS18" s="85"/>
      <c r="NUT18" s="91"/>
      <c r="NUU18" s="85"/>
      <c r="NUV18" s="91"/>
      <c r="NUW18" s="85"/>
      <c r="NUX18" s="91"/>
      <c r="NUY18" s="85"/>
      <c r="NUZ18" s="91"/>
      <c r="NVA18" s="85"/>
      <c r="NVB18" s="91"/>
      <c r="NVC18" s="85"/>
      <c r="NVD18" s="91"/>
      <c r="NVE18" s="85"/>
      <c r="NVF18" s="91"/>
      <c r="NVG18" s="85"/>
      <c r="NVH18" s="91"/>
      <c r="NVI18" s="85"/>
      <c r="NVJ18" s="91"/>
      <c r="NVK18" s="85"/>
      <c r="NVL18" s="91"/>
      <c r="NVM18" s="85"/>
      <c r="NVN18" s="91"/>
      <c r="NVO18" s="85"/>
      <c r="NVP18" s="91"/>
      <c r="NVQ18" s="85"/>
      <c r="NVR18" s="91"/>
      <c r="NVS18" s="85"/>
      <c r="NVT18" s="91"/>
      <c r="NVU18" s="85"/>
      <c r="NVV18" s="91"/>
      <c r="NVW18" s="85"/>
      <c r="NVX18" s="91"/>
      <c r="NVY18" s="85"/>
      <c r="NVZ18" s="91"/>
      <c r="NWA18" s="85"/>
      <c r="NWB18" s="91"/>
      <c r="NWC18" s="85"/>
      <c r="NWD18" s="91"/>
      <c r="NWE18" s="85"/>
      <c r="NWF18" s="91"/>
      <c r="NWG18" s="85"/>
      <c r="NWH18" s="91"/>
      <c r="NWI18" s="85"/>
      <c r="NWJ18" s="91"/>
      <c r="NWK18" s="85"/>
      <c r="NWL18" s="91"/>
      <c r="NWM18" s="85"/>
      <c r="NWN18" s="91"/>
      <c r="NWO18" s="85"/>
      <c r="NWP18" s="91"/>
      <c r="NWQ18" s="85"/>
      <c r="NWR18" s="91"/>
      <c r="NWS18" s="85"/>
      <c r="NWT18" s="91"/>
      <c r="NWU18" s="85"/>
      <c r="NWV18" s="91"/>
      <c r="NWW18" s="85"/>
      <c r="NWX18" s="91"/>
      <c r="NWY18" s="85"/>
      <c r="NWZ18" s="91"/>
      <c r="NXA18" s="85"/>
      <c r="NXB18" s="91"/>
      <c r="NXC18" s="85"/>
      <c r="NXD18" s="91"/>
      <c r="NXE18" s="85"/>
      <c r="NXF18" s="91"/>
      <c r="NXG18" s="85"/>
      <c r="NXH18" s="91"/>
      <c r="NXI18" s="85"/>
      <c r="NXJ18" s="91"/>
      <c r="NXK18" s="85"/>
      <c r="NXL18" s="91"/>
      <c r="NXM18" s="85"/>
      <c r="NXN18" s="91"/>
      <c r="NXO18" s="85"/>
      <c r="NXP18" s="91"/>
      <c r="NXQ18" s="85"/>
      <c r="NXR18" s="91"/>
      <c r="NXS18" s="85"/>
      <c r="NXT18" s="91"/>
      <c r="NXU18" s="85"/>
      <c r="NXV18" s="91"/>
      <c r="NXW18" s="85"/>
      <c r="NXX18" s="91"/>
      <c r="NXY18" s="85"/>
      <c r="NXZ18" s="91"/>
      <c r="NYA18" s="85"/>
      <c r="NYB18" s="91"/>
      <c r="NYC18" s="85"/>
      <c r="NYD18" s="91"/>
      <c r="NYE18" s="85"/>
      <c r="NYF18" s="91"/>
      <c r="NYG18" s="85"/>
      <c r="NYH18" s="91"/>
      <c r="NYI18" s="85"/>
      <c r="NYJ18" s="91"/>
      <c r="NYK18" s="85"/>
      <c r="NYL18" s="91"/>
      <c r="NYM18" s="85"/>
      <c r="NYN18" s="91"/>
      <c r="NYO18" s="85"/>
      <c r="NYP18" s="91"/>
      <c r="NYQ18" s="85"/>
      <c r="NYR18" s="91"/>
      <c r="NYS18" s="85"/>
      <c r="NYT18" s="91"/>
      <c r="NYU18" s="85"/>
      <c r="NYV18" s="91"/>
      <c r="NYW18" s="85"/>
      <c r="NYX18" s="91"/>
      <c r="NYY18" s="85"/>
      <c r="NYZ18" s="91"/>
      <c r="NZA18" s="85"/>
      <c r="NZB18" s="91"/>
      <c r="NZC18" s="85"/>
      <c r="NZD18" s="91"/>
      <c r="NZE18" s="85"/>
      <c r="NZF18" s="91"/>
      <c r="NZG18" s="85"/>
      <c r="NZH18" s="91"/>
      <c r="NZI18" s="85"/>
      <c r="NZJ18" s="91"/>
      <c r="NZK18" s="85"/>
      <c r="NZL18" s="91"/>
      <c r="NZM18" s="85"/>
      <c r="NZN18" s="91"/>
      <c r="NZO18" s="85"/>
      <c r="NZP18" s="91"/>
      <c r="NZQ18" s="85"/>
      <c r="NZR18" s="91"/>
      <c r="NZS18" s="85"/>
      <c r="NZT18" s="91"/>
      <c r="NZU18" s="85"/>
      <c r="NZV18" s="91"/>
      <c r="NZW18" s="85"/>
      <c r="NZX18" s="91"/>
      <c r="NZY18" s="85"/>
      <c r="NZZ18" s="91"/>
      <c r="OAA18" s="85"/>
      <c r="OAB18" s="91"/>
      <c r="OAC18" s="85"/>
      <c r="OAD18" s="91"/>
      <c r="OAE18" s="85"/>
      <c r="OAF18" s="91"/>
      <c r="OAG18" s="85"/>
      <c r="OAH18" s="91"/>
      <c r="OAI18" s="85"/>
      <c r="OAJ18" s="91"/>
      <c r="OAK18" s="85"/>
      <c r="OAL18" s="91"/>
      <c r="OAM18" s="85"/>
      <c r="OAN18" s="91"/>
      <c r="OAO18" s="85"/>
      <c r="OAP18" s="91"/>
      <c r="OAQ18" s="85"/>
      <c r="OAR18" s="91"/>
      <c r="OAS18" s="85"/>
      <c r="OAT18" s="91"/>
      <c r="OAU18" s="85"/>
      <c r="OAV18" s="91"/>
      <c r="OAW18" s="85"/>
      <c r="OAX18" s="91"/>
      <c r="OAY18" s="85"/>
      <c r="OAZ18" s="91"/>
      <c r="OBA18" s="85"/>
      <c r="OBB18" s="91"/>
      <c r="OBC18" s="85"/>
      <c r="OBD18" s="91"/>
      <c r="OBE18" s="85"/>
      <c r="OBF18" s="91"/>
      <c r="OBG18" s="85"/>
      <c r="OBH18" s="91"/>
      <c r="OBI18" s="85"/>
      <c r="OBJ18" s="91"/>
      <c r="OBK18" s="85"/>
      <c r="OBL18" s="91"/>
      <c r="OBM18" s="85"/>
      <c r="OBN18" s="91"/>
      <c r="OBO18" s="85"/>
      <c r="OBP18" s="91"/>
      <c r="OBQ18" s="85"/>
      <c r="OBR18" s="91"/>
      <c r="OBS18" s="85"/>
      <c r="OBT18" s="91"/>
      <c r="OBU18" s="85"/>
      <c r="OBV18" s="91"/>
      <c r="OBW18" s="85"/>
      <c r="OBX18" s="91"/>
      <c r="OBY18" s="85"/>
      <c r="OBZ18" s="91"/>
      <c r="OCA18" s="85"/>
      <c r="OCB18" s="91"/>
      <c r="OCC18" s="85"/>
      <c r="OCD18" s="91"/>
      <c r="OCE18" s="85"/>
      <c r="OCF18" s="91"/>
      <c r="OCG18" s="85"/>
      <c r="OCH18" s="91"/>
      <c r="OCI18" s="85"/>
      <c r="OCJ18" s="91"/>
      <c r="OCK18" s="85"/>
      <c r="OCL18" s="91"/>
      <c r="OCM18" s="85"/>
      <c r="OCN18" s="91"/>
      <c r="OCO18" s="85"/>
      <c r="OCP18" s="91"/>
      <c r="OCQ18" s="85"/>
      <c r="OCR18" s="91"/>
      <c r="OCS18" s="85"/>
      <c r="OCT18" s="91"/>
      <c r="OCU18" s="85"/>
      <c r="OCV18" s="91"/>
      <c r="OCW18" s="85"/>
      <c r="OCX18" s="91"/>
      <c r="OCY18" s="85"/>
      <c r="OCZ18" s="91"/>
      <c r="ODA18" s="85"/>
      <c r="ODB18" s="91"/>
      <c r="ODC18" s="85"/>
      <c r="ODD18" s="91"/>
      <c r="ODE18" s="85"/>
      <c r="ODF18" s="91"/>
      <c r="ODG18" s="85"/>
      <c r="ODH18" s="91"/>
      <c r="ODI18" s="85"/>
      <c r="ODJ18" s="91"/>
      <c r="ODK18" s="85"/>
      <c r="ODL18" s="91"/>
      <c r="ODM18" s="85"/>
      <c r="ODN18" s="91"/>
      <c r="ODO18" s="85"/>
      <c r="ODP18" s="91"/>
      <c r="ODQ18" s="85"/>
      <c r="ODR18" s="91"/>
      <c r="ODS18" s="85"/>
      <c r="ODT18" s="91"/>
      <c r="ODU18" s="85"/>
      <c r="ODV18" s="91"/>
      <c r="ODW18" s="85"/>
      <c r="ODX18" s="91"/>
      <c r="ODY18" s="85"/>
      <c r="ODZ18" s="91"/>
      <c r="OEA18" s="85"/>
      <c r="OEB18" s="91"/>
      <c r="OEC18" s="85"/>
      <c r="OED18" s="91"/>
      <c r="OEE18" s="85"/>
      <c r="OEF18" s="91"/>
      <c r="OEG18" s="85"/>
      <c r="OEH18" s="91"/>
      <c r="OEI18" s="85"/>
      <c r="OEJ18" s="91"/>
      <c r="OEK18" s="85"/>
      <c r="OEL18" s="91"/>
      <c r="OEM18" s="85"/>
      <c r="OEN18" s="91"/>
      <c r="OEO18" s="85"/>
      <c r="OEP18" s="91"/>
      <c r="OEQ18" s="85"/>
      <c r="OER18" s="91"/>
      <c r="OES18" s="85"/>
      <c r="OET18" s="91"/>
      <c r="OEU18" s="85"/>
      <c r="OEV18" s="91"/>
      <c r="OEW18" s="85"/>
      <c r="OEX18" s="91"/>
      <c r="OEY18" s="85"/>
      <c r="OEZ18" s="91"/>
      <c r="OFA18" s="85"/>
      <c r="OFB18" s="91"/>
      <c r="OFC18" s="85"/>
      <c r="OFD18" s="91"/>
      <c r="OFE18" s="85"/>
      <c r="OFF18" s="91"/>
      <c r="OFG18" s="85"/>
      <c r="OFH18" s="91"/>
      <c r="OFI18" s="85"/>
      <c r="OFJ18" s="91"/>
      <c r="OFK18" s="85"/>
      <c r="OFL18" s="91"/>
      <c r="OFM18" s="85"/>
      <c r="OFN18" s="91"/>
      <c r="OFO18" s="85"/>
      <c r="OFP18" s="91"/>
      <c r="OFQ18" s="85"/>
      <c r="OFR18" s="91"/>
      <c r="OFS18" s="85"/>
      <c r="OFT18" s="91"/>
      <c r="OFU18" s="85"/>
      <c r="OFV18" s="91"/>
      <c r="OFW18" s="85"/>
      <c r="OFX18" s="91"/>
      <c r="OFY18" s="85"/>
      <c r="OFZ18" s="91"/>
      <c r="OGA18" s="85"/>
      <c r="OGB18" s="91"/>
      <c r="OGC18" s="85"/>
      <c r="OGD18" s="91"/>
      <c r="OGE18" s="85"/>
      <c r="OGF18" s="91"/>
      <c r="OGG18" s="85"/>
      <c r="OGH18" s="91"/>
      <c r="OGI18" s="85"/>
      <c r="OGJ18" s="91"/>
      <c r="OGK18" s="85"/>
      <c r="OGL18" s="91"/>
      <c r="OGM18" s="85"/>
      <c r="OGN18" s="91"/>
      <c r="OGO18" s="85"/>
      <c r="OGP18" s="91"/>
      <c r="OGQ18" s="85"/>
      <c r="OGR18" s="91"/>
      <c r="OGS18" s="85"/>
      <c r="OGT18" s="91"/>
      <c r="OGU18" s="85"/>
      <c r="OGV18" s="91"/>
      <c r="OGW18" s="85"/>
      <c r="OGX18" s="91"/>
      <c r="OGY18" s="85"/>
      <c r="OGZ18" s="91"/>
      <c r="OHA18" s="85"/>
      <c r="OHB18" s="91"/>
      <c r="OHC18" s="85"/>
      <c r="OHD18" s="91"/>
      <c r="OHE18" s="85"/>
      <c r="OHF18" s="91"/>
      <c r="OHG18" s="85"/>
      <c r="OHH18" s="91"/>
      <c r="OHI18" s="85"/>
      <c r="OHJ18" s="91"/>
      <c r="OHK18" s="85"/>
      <c r="OHL18" s="91"/>
      <c r="OHM18" s="85"/>
      <c r="OHN18" s="91"/>
      <c r="OHO18" s="85"/>
      <c r="OHP18" s="91"/>
      <c r="OHQ18" s="85"/>
      <c r="OHR18" s="91"/>
      <c r="OHS18" s="85"/>
      <c r="OHT18" s="91"/>
      <c r="OHU18" s="85"/>
      <c r="OHV18" s="91"/>
      <c r="OHW18" s="85"/>
      <c r="OHX18" s="91"/>
      <c r="OHY18" s="85"/>
      <c r="OHZ18" s="91"/>
      <c r="OIA18" s="85"/>
      <c r="OIB18" s="91"/>
      <c r="OIC18" s="85"/>
      <c r="OID18" s="91"/>
      <c r="OIE18" s="85"/>
      <c r="OIF18" s="91"/>
      <c r="OIG18" s="85"/>
      <c r="OIH18" s="91"/>
      <c r="OII18" s="85"/>
      <c r="OIJ18" s="91"/>
      <c r="OIK18" s="85"/>
      <c r="OIL18" s="91"/>
      <c r="OIM18" s="85"/>
      <c r="OIN18" s="91"/>
      <c r="OIO18" s="85"/>
      <c r="OIP18" s="91"/>
      <c r="OIQ18" s="85"/>
      <c r="OIR18" s="91"/>
      <c r="OIS18" s="85"/>
      <c r="OIT18" s="91"/>
      <c r="OIU18" s="85"/>
      <c r="OIV18" s="91"/>
      <c r="OIW18" s="85"/>
      <c r="OIX18" s="91"/>
      <c r="OIY18" s="85"/>
      <c r="OIZ18" s="91"/>
      <c r="OJA18" s="85"/>
      <c r="OJB18" s="91"/>
      <c r="OJC18" s="85"/>
      <c r="OJD18" s="91"/>
      <c r="OJE18" s="85"/>
      <c r="OJF18" s="91"/>
      <c r="OJG18" s="85"/>
      <c r="OJH18" s="91"/>
      <c r="OJI18" s="85"/>
      <c r="OJJ18" s="91"/>
      <c r="OJK18" s="85"/>
      <c r="OJL18" s="91"/>
      <c r="OJM18" s="85"/>
      <c r="OJN18" s="91"/>
      <c r="OJO18" s="85"/>
      <c r="OJP18" s="91"/>
      <c r="OJQ18" s="85"/>
      <c r="OJR18" s="91"/>
      <c r="OJS18" s="85"/>
      <c r="OJT18" s="91"/>
      <c r="OJU18" s="85"/>
      <c r="OJV18" s="91"/>
      <c r="OJW18" s="85"/>
      <c r="OJX18" s="91"/>
      <c r="OJY18" s="85"/>
      <c r="OJZ18" s="91"/>
      <c r="OKA18" s="85"/>
      <c r="OKB18" s="91"/>
      <c r="OKC18" s="85"/>
      <c r="OKD18" s="91"/>
      <c r="OKE18" s="85"/>
      <c r="OKF18" s="91"/>
      <c r="OKG18" s="85"/>
      <c r="OKH18" s="91"/>
      <c r="OKI18" s="85"/>
      <c r="OKJ18" s="91"/>
      <c r="OKK18" s="85"/>
      <c r="OKL18" s="91"/>
      <c r="OKM18" s="85"/>
      <c r="OKN18" s="91"/>
      <c r="OKO18" s="85"/>
      <c r="OKP18" s="91"/>
      <c r="OKQ18" s="85"/>
      <c r="OKR18" s="91"/>
      <c r="OKS18" s="85"/>
      <c r="OKT18" s="91"/>
      <c r="OKU18" s="85"/>
      <c r="OKV18" s="91"/>
      <c r="OKW18" s="85"/>
      <c r="OKX18" s="91"/>
      <c r="OKY18" s="85"/>
      <c r="OKZ18" s="91"/>
      <c r="OLA18" s="85"/>
      <c r="OLB18" s="91"/>
      <c r="OLC18" s="85"/>
      <c r="OLD18" s="91"/>
      <c r="OLE18" s="85"/>
      <c r="OLF18" s="91"/>
      <c r="OLG18" s="85"/>
      <c r="OLH18" s="91"/>
      <c r="OLI18" s="85"/>
      <c r="OLJ18" s="91"/>
      <c r="OLK18" s="85"/>
      <c r="OLL18" s="91"/>
      <c r="OLM18" s="85"/>
      <c r="OLN18" s="91"/>
      <c r="OLO18" s="85"/>
      <c r="OLP18" s="91"/>
      <c r="OLQ18" s="85"/>
      <c r="OLR18" s="91"/>
      <c r="OLS18" s="85"/>
      <c r="OLT18" s="91"/>
      <c r="OLU18" s="85"/>
      <c r="OLV18" s="91"/>
      <c r="OLW18" s="85"/>
      <c r="OLX18" s="91"/>
      <c r="OLY18" s="85"/>
      <c r="OLZ18" s="91"/>
      <c r="OMA18" s="85"/>
      <c r="OMB18" s="91"/>
      <c r="OMC18" s="85"/>
      <c r="OMD18" s="91"/>
      <c r="OME18" s="85"/>
      <c r="OMF18" s="91"/>
      <c r="OMG18" s="85"/>
      <c r="OMH18" s="91"/>
      <c r="OMI18" s="85"/>
      <c r="OMJ18" s="91"/>
      <c r="OMK18" s="85"/>
      <c r="OML18" s="91"/>
      <c r="OMM18" s="85"/>
      <c r="OMN18" s="91"/>
      <c r="OMO18" s="85"/>
      <c r="OMP18" s="91"/>
      <c r="OMQ18" s="85"/>
      <c r="OMR18" s="91"/>
      <c r="OMS18" s="85"/>
      <c r="OMT18" s="91"/>
      <c r="OMU18" s="85"/>
      <c r="OMV18" s="91"/>
      <c r="OMW18" s="85"/>
      <c r="OMX18" s="91"/>
      <c r="OMY18" s="85"/>
      <c r="OMZ18" s="91"/>
      <c r="ONA18" s="85"/>
      <c r="ONB18" s="91"/>
      <c r="ONC18" s="85"/>
      <c r="OND18" s="91"/>
      <c r="ONE18" s="85"/>
      <c r="ONF18" s="91"/>
      <c r="ONG18" s="85"/>
      <c r="ONH18" s="91"/>
      <c r="ONI18" s="85"/>
      <c r="ONJ18" s="91"/>
      <c r="ONK18" s="85"/>
      <c r="ONL18" s="91"/>
      <c r="ONM18" s="85"/>
      <c r="ONN18" s="91"/>
      <c r="ONO18" s="85"/>
      <c r="ONP18" s="91"/>
      <c r="ONQ18" s="85"/>
      <c r="ONR18" s="91"/>
      <c r="ONS18" s="85"/>
      <c r="ONT18" s="91"/>
      <c r="ONU18" s="85"/>
      <c r="ONV18" s="91"/>
      <c r="ONW18" s="85"/>
      <c r="ONX18" s="91"/>
      <c r="ONY18" s="85"/>
      <c r="ONZ18" s="91"/>
      <c r="OOA18" s="85"/>
      <c r="OOB18" s="91"/>
      <c r="OOC18" s="85"/>
      <c r="OOD18" s="91"/>
      <c r="OOE18" s="85"/>
      <c r="OOF18" s="91"/>
      <c r="OOG18" s="85"/>
      <c r="OOH18" s="91"/>
      <c r="OOI18" s="85"/>
      <c r="OOJ18" s="91"/>
      <c r="OOK18" s="85"/>
      <c r="OOL18" s="91"/>
      <c r="OOM18" s="85"/>
      <c r="OON18" s="91"/>
      <c r="OOO18" s="85"/>
      <c r="OOP18" s="91"/>
      <c r="OOQ18" s="85"/>
      <c r="OOR18" s="91"/>
      <c r="OOS18" s="85"/>
      <c r="OOT18" s="91"/>
      <c r="OOU18" s="85"/>
      <c r="OOV18" s="91"/>
      <c r="OOW18" s="85"/>
      <c r="OOX18" s="91"/>
      <c r="OOY18" s="85"/>
      <c r="OOZ18" s="91"/>
      <c r="OPA18" s="85"/>
      <c r="OPB18" s="91"/>
      <c r="OPC18" s="85"/>
      <c r="OPD18" s="91"/>
      <c r="OPE18" s="85"/>
      <c r="OPF18" s="91"/>
      <c r="OPG18" s="85"/>
      <c r="OPH18" s="91"/>
      <c r="OPI18" s="85"/>
      <c r="OPJ18" s="91"/>
      <c r="OPK18" s="85"/>
      <c r="OPL18" s="91"/>
      <c r="OPM18" s="85"/>
      <c r="OPN18" s="91"/>
      <c r="OPO18" s="85"/>
      <c r="OPP18" s="91"/>
      <c r="OPQ18" s="85"/>
      <c r="OPR18" s="91"/>
      <c r="OPS18" s="85"/>
      <c r="OPT18" s="91"/>
      <c r="OPU18" s="85"/>
      <c r="OPV18" s="91"/>
      <c r="OPW18" s="85"/>
      <c r="OPX18" s="91"/>
      <c r="OPY18" s="85"/>
      <c r="OPZ18" s="91"/>
      <c r="OQA18" s="85"/>
      <c r="OQB18" s="91"/>
      <c r="OQC18" s="85"/>
      <c r="OQD18" s="91"/>
      <c r="OQE18" s="85"/>
      <c r="OQF18" s="91"/>
      <c r="OQG18" s="85"/>
      <c r="OQH18" s="91"/>
      <c r="OQI18" s="85"/>
      <c r="OQJ18" s="91"/>
      <c r="OQK18" s="85"/>
      <c r="OQL18" s="91"/>
      <c r="OQM18" s="85"/>
      <c r="OQN18" s="91"/>
      <c r="OQO18" s="85"/>
      <c r="OQP18" s="91"/>
      <c r="OQQ18" s="85"/>
      <c r="OQR18" s="91"/>
      <c r="OQS18" s="85"/>
      <c r="OQT18" s="91"/>
      <c r="OQU18" s="85"/>
      <c r="OQV18" s="91"/>
      <c r="OQW18" s="85"/>
      <c r="OQX18" s="91"/>
      <c r="OQY18" s="85"/>
      <c r="OQZ18" s="91"/>
      <c r="ORA18" s="85"/>
      <c r="ORB18" s="91"/>
      <c r="ORC18" s="85"/>
      <c r="ORD18" s="91"/>
      <c r="ORE18" s="85"/>
      <c r="ORF18" s="91"/>
      <c r="ORG18" s="85"/>
      <c r="ORH18" s="91"/>
      <c r="ORI18" s="85"/>
      <c r="ORJ18" s="91"/>
      <c r="ORK18" s="85"/>
      <c r="ORL18" s="91"/>
      <c r="ORM18" s="85"/>
      <c r="ORN18" s="91"/>
      <c r="ORO18" s="85"/>
      <c r="ORP18" s="91"/>
      <c r="ORQ18" s="85"/>
      <c r="ORR18" s="91"/>
      <c r="ORS18" s="85"/>
      <c r="ORT18" s="91"/>
      <c r="ORU18" s="85"/>
      <c r="ORV18" s="91"/>
      <c r="ORW18" s="85"/>
      <c r="ORX18" s="91"/>
      <c r="ORY18" s="85"/>
      <c r="ORZ18" s="91"/>
      <c r="OSA18" s="85"/>
      <c r="OSB18" s="91"/>
      <c r="OSC18" s="85"/>
      <c r="OSD18" s="91"/>
      <c r="OSE18" s="85"/>
      <c r="OSF18" s="91"/>
      <c r="OSG18" s="85"/>
      <c r="OSH18" s="91"/>
      <c r="OSI18" s="85"/>
      <c r="OSJ18" s="91"/>
      <c r="OSK18" s="85"/>
      <c r="OSL18" s="91"/>
      <c r="OSM18" s="85"/>
      <c r="OSN18" s="91"/>
      <c r="OSO18" s="85"/>
      <c r="OSP18" s="91"/>
      <c r="OSQ18" s="85"/>
      <c r="OSR18" s="91"/>
      <c r="OSS18" s="85"/>
      <c r="OST18" s="91"/>
      <c r="OSU18" s="85"/>
      <c r="OSV18" s="91"/>
      <c r="OSW18" s="85"/>
      <c r="OSX18" s="91"/>
      <c r="OSY18" s="85"/>
      <c r="OSZ18" s="91"/>
      <c r="OTA18" s="85"/>
      <c r="OTB18" s="91"/>
      <c r="OTC18" s="85"/>
      <c r="OTD18" s="91"/>
      <c r="OTE18" s="85"/>
      <c r="OTF18" s="91"/>
      <c r="OTG18" s="85"/>
      <c r="OTH18" s="91"/>
      <c r="OTI18" s="85"/>
      <c r="OTJ18" s="91"/>
      <c r="OTK18" s="85"/>
      <c r="OTL18" s="91"/>
      <c r="OTM18" s="85"/>
      <c r="OTN18" s="91"/>
      <c r="OTO18" s="85"/>
      <c r="OTP18" s="91"/>
      <c r="OTQ18" s="85"/>
      <c r="OTR18" s="91"/>
      <c r="OTS18" s="85"/>
      <c r="OTT18" s="91"/>
      <c r="OTU18" s="85"/>
      <c r="OTV18" s="91"/>
      <c r="OTW18" s="85"/>
      <c r="OTX18" s="91"/>
      <c r="OTY18" s="85"/>
      <c r="OTZ18" s="91"/>
      <c r="OUA18" s="85"/>
      <c r="OUB18" s="91"/>
      <c r="OUC18" s="85"/>
      <c r="OUD18" s="91"/>
      <c r="OUE18" s="85"/>
      <c r="OUF18" s="91"/>
      <c r="OUG18" s="85"/>
      <c r="OUH18" s="91"/>
      <c r="OUI18" s="85"/>
      <c r="OUJ18" s="91"/>
      <c r="OUK18" s="85"/>
      <c r="OUL18" s="91"/>
      <c r="OUM18" s="85"/>
      <c r="OUN18" s="91"/>
      <c r="OUO18" s="85"/>
      <c r="OUP18" s="91"/>
      <c r="OUQ18" s="85"/>
      <c r="OUR18" s="91"/>
      <c r="OUS18" s="85"/>
      <c r="OUT18" s="91"/>
      <c r="OUU18" s="85"/>
      <c r="OUV18" s="91"/>
      <c r="OUW18" s="85"/>
      <c r="OUX18" s="91"/>
      <c r="OUY18" s="85"/>
      <c r="OUZ18" s="91"/>
      <c r="OVA18" s="85"/>
      <c r="OVB18" s="91"/>
      <c r="OVC18" s="85"/>
      <c r="OVD18" s="91"/>
      <c r="OVE18" s="85"/>
      <c r="OVF18" s="91"/>
      <c r="OVG18" s="85"/>
      <c r="OVH18" s="91"/>
      <c r="OVI18" s="85"/>
      <c r="OVJ18" s="91"/>
      <c r="OVK18" s="85"/>
      <c r="OVL18" s="91"/>
      <c r="OVM18" s="85"/>
      <c r="OVN18" s="91"/>
      <c r="OVO18" s="85"/>
      <c r="OVP18" s="91"/>
      <c r="OVQ18" s="85"/>
      <c r="OVR18" s="91"/>
      <c r="OVS18" s="85"/>
      <c r="OVT18" s="91"/>
      <c r="OVU18" s="85"/>
      <c r="OVV18" s="91"/>
      <c r="OVW18" s="85"/>
      <c r="OVX18" s="91"/>
      <c r="OVY18" s="85"/>
      <c r="OVZ18" s="91"/>
      <c r="OWA18" s="85"/>
      <c r="OWB18" s="91"/>
      <c r="OWC18" s="85"/>
      <c r="OWD18" s="91"/>
      <c r="OWE18" s="85"/>
      <c r="OWF18" s="91"/>
      <c r="OWG18" s="85"/>
      <c r="OWH18" s="91"/>
      <c r="OWI18" s="85"/>
      <c r="OWJ18" s="91"/>
      <c r="OWK18" s="85"/>
      <c r="OWL18" s="91"/>
      <c r="OWM18" s="85"/>
      <c r="OWN18" s="91"/>
      <c r="OWO18" s="85"/>
      <c r="OWP18" s="91"/>
      <c r="OWQ18" s="85"/>
      <c r="OWR18" s="91"/>
      <c r="OWS18" s="85"/>
      <c r="OWT18" s="91"/>
      <c r="OWU18" s="85"/>
      <c r="OWV18" s="91"/>
      <c r="OWW18" s="85"/>
      <c r="OWX18" s="91"/>
      <c r="OWY18" s="85"/>
      <c r="OWZ18" s="91"/>
      <c r="OXA18" s="85"/>
      <c r="OXB18" s="91"/>
      <c r="OXC18" s="85"/>
      <c r="OXD18" s="91"/>
      <c r="OXE18" s="85"/>
      <c r="OXF18" s="91"/>
      <c r="OXG18" s="85"/>
      <c r="OXH18" s="91"/>
      <c r="OXI18" s="85"/>
      <c r="OXJ18" s="91"/>
      <c r="OXK18" s="85"/>
      <c r="OXL18" s="91"/>
      <c r="OXM18" s="85"/>
      <c r="OXN18" s="91"/>
      <c r="OXO18" s="85"/>
      <c r="OXP18" s="91"/>
      <c r="OXQ18" s="85"/>
      <c r="OXR18" s="91"/>
      <c r="OXS18" s="85"/>
      <c r="OXT18" s="91"/>
      <c r="OXU18" s="85"/>
      <c r="OXV18" s="91"/>
      <c r="OXW18" s="85"/>
      <c r="OXX18" s="91"/>
      <c r="OXY18" s="85"/>
      <c r="OXZ18" s="91"/>
      <c r="OYA18" s="85"/>
      <c r="OYB18" s="91"/>
      <c r="OYC18" s="85"/>
      <c r="OYD18" s="91"/>
      <c r="OYE18" s="85"/>
      <c r="OYF18" s="91"/>
      <c r="OYG18" s="85"/>
      <c r="OYH18" s="91"/>
      <c r="OYI18" s="85"/>
      <c r="OYJ18" s="91"/>
      <c r="OYK18" s="85"/>
      <c r="OYL18" s="91"/>
      <c r="OYM18" s="85"/>
      <c r="OYN18" s="91"/>
      <c r="OYO18" s="85"/>
      <c r="OYP18" s="91"/>
      <c r="OYQ18" s="85"/>
      <c r="OYR18" s="91"/>
      <c r="OYS18" s="85"/>
      <c r="OYT18" s="91"/>
      <c r="OYU18" s="85"/>
      <c r="OYV18" s="91"/>
      <c r="OYW18" s="85"/>
      <c r="OYX18" s="91"/>
      <c r="OYY18" s="85"/>
      <c r="OYZ18" s="91"/>
      <c r="OZA18" s="85"/>
      <c r="OZB18" s="91"/>
      <c r="OZC18" s="85"/>
      <c r="OZD18" s="91"/>
      <c r="OZE18" s="85"/>
      <c r="OZF18" s="91"/>
      <c r="OZG18" s="85"/>
      <c r="OZH18" s="91"/>
      <c r="OZI18" s="85"/>
      <c r="OZJ18" s="91"/>
      <c r="OZK18" s="85"/>
      <c r="OZL18" s="91"/>
      <c r="OZM18" s="85"/>
      <c r="OZN18" s="91"/>
      <c r="OZO18" s="85"/>
      <c r="OZP18" s="91"/>
      <c r="OZQ18" s="85"/>
      <c r="OZR18" s="91"/>
      <c r="OZS18" s="85"/>
      <c r="OZT18" s="91"/>
      <c r="OZU18" s="85"/>
      <c r="OZV18" s="91"/>
      <c r="OZW18" s="85"/>
      <c r="OZX18" s="91"/>
      <c r="OZY18" s="85"/>
      <c r="OZZ18" s="91"/>
      <c r="PAA18" s="85"/>
      <c r="PAB18" s="91"/>
      <c r="PAC18" s="85"/>
      <c r="PAD18" s="91"/>
      <c r="PAE18" s="85"/>
      <c r="PAF18" s="91"/>
      <c r="PAG18" s="85"/>
      <c r="PAH18" s="91"/>
      <c r="PAI18" s="85"/>
      <c r="PAJ18" s="91"/>
      <c r="PAK18" s="85"/>
      <c r="PAL18" s="91"/>
      <c r="PAM18" s="85"/>
      <c r="PAN18" s="91"/>
      <c r="PAO18" s="85"/>
      <c r="PAP18" s="91"/>
      <c r="PAQ18" s="85"/>
      <c r="PAR18" s="91"/>
      <c r="PAS18" s="85"/>
      <c r="PAT18" s="91"/>
      <c r="PAU18" s="85"/>
      <c r="PAV18" s="91"/>
      <c r="PAW18" s="85"/>
      <c r="PAX18" s="91"/>
      <c r="PAY18" s="85"/>
      <c r="PAZ18" s="91"/>
      <c r="PBA18" s="85"/>
      <c r="PBB18" s="91"/>
      <c r="PBC18" s="85"/>
      <c r="PBD18" s="91"/>
      <c r="PBE18" s="85"/>
      <c r="PBF18" s="91"/>
      <c r="PBG18" s="85"/>
      <c r="PBH18" s="91"/>
      <c r="PBI18" s="85"/>
      <c r="PBJ18" s="91"/>
      <c r="PBK18" s="85"/>
      <c r="PBL18" s="91"/>
      <c r="PBM18" s="85"/>
      <c r="PBN18" s="91"/>
      <c r="PBO18" s="85"/>
      <c r="PBP18" s="91"/>
      <c r="PBQ18" s="85"/>
      <c r="PBR18" s="91"/>
      <c r="PBS18" s="85"/>
      <c r="PBT18" s="91"/>
      <c r="PBU18" s="85"/>
      <c r="PBV18" s="91"/>
      <c r="PBW18" s="85"/>
      <c r="PBX18" s="91"/>
      <c r="PBY18" s="85"/>
      <c r="PBZ18" s="91"/>
      <c r="PCA18" s="85"/>
      <c r="PCB18" s="91"/>
      <c r="PCC18" s="85"/>
      <c r="PCD18" s="91"/>
      <c r="PCE18" s="85"/>
      <c r="PCF18" s="91"/>
      <c r="PCG18" s="85"/>
      <c r="PCH18" s="91"/>
      <c r="PCI18" s="85"/>
      <c r="PCJ18" s="91"/>
      <c r="PCK18" s="85"/>
      <c r="PCL18" s="91"/>
      <c r="PCM18" s="85"/>
      <c r="PCN18" s="91"/>
      <c r="PCO18" s="85"/>
      <c r="PCP18" s="91"/>
      <c r="PCQ18" s="85"/>
      <c r="PCR18" s="91"/>
      <c r="PCS18" s="85"/>
      <c r="PCT18" s="91"/>
      <c r="PCU18" s="85"/>
      <c r="PCV18" s="91"/>
      <c r="PCW18" s="85"/>
      <c r="PCX18" s="91"/>
      <c r="PCY18" s="85"/>
      <c r="PCZ18" s="91"/>
      <c r="PDA18" s="85"/>
      <c r="PDB18" s="91"/>
      <c r="PDC18" s="85"/>
      <c r="PDD18" s="91"/>
      <c r="PDE18" s="85"/>
      <c r="PDF18" s="91"/>
      <c r="PDG18" s="85"/>
      <c r="PDH18" s="91"/>
      <c r="PDI18" s="85"/>
      <c r="PDJ18" s="91"/>
      <c r="PDK18" s="85"/>
      <c r="PDL18" s="91"/>
      <c r="PDM18" s="85"/>
      <c r="PDN18" s="91"/>
      <c r="PDO18" s="85"/>
      <c r="PDP18" s="91"/>
      <c r="PDQ18" s="85"/>
      <c r="PDR18" s="91"/>
      <c r="PDS18" s="85"/>
      <c r="PDT18" s="91"/>
      <c r="PDU18" s="85"/>
      <c r="PDV18" s="91"/>
      <c r="PDW18" s="85"/>
      <c r="PDX18" s="91"/>
      <c r="PDY18" s="85"/>
      <c r="PDZ18" s="91"/>
      <c r="PEA18" s="85"/>
      <c r="PEB18" s="91"/>
      <c r="PEC18" s="85"/>
      <c r="PED18" s="91"/>
      <c r="PEE18" s="85"/>
      <c r="PEF18" s="91"/>
      <c r="PEG18" s="85"/>
      <c r="PEH18" s="91"/>
      <c r="PEI18" s="85"/>
      <c r="PEJ18" s="91"/>
      <c r="PEK18" s="85"/>
      <c r="PEL18" s="91"/>
      <c r="PEM18" s="85"/>
      <c r="PEN18" s="91"/>
      <c r="PEO18" s="85"/>
      <c r="PEP18" s="91"/>
      <c r="PEQ18" s="85"/>
      <c r="PER18" s="91"/>
      <c r="PES18" s="85"/>
      <c r="PET18" s="91"/>
      <c r="PEU18" s="85"/>
      <c r="PEV18" s="91"/>
      <c r="PEW18" s="85"/>
      <c r="PEX18" s="91"/>
      <c r="PEY18" s="85"/>
      <c r="PEZ18" s="91"/>
      <c r="PFA18" s="85"/>
      <c r="PFB18" s="91"/>
      <c r="PFC18" s="85"/>
      <c r="PFD18" s="91"/>
      <c r="PFE18" s="85"/>
      <c r="PFF18" s="91"/>
      <c r="PFG18" s="85"/>
      <c r="PFH18" s="91"/>
      <c r="PFI18" s="85"/>
      <c r="PFJ18" s="91"/>
      <c r="PFK18" s="85"/>
      <c r="PFL18" s="91"/>
      <c r="PFM18" s="85"/>
      <c r="PFN18" s="91"/>
      <c r="PFO18" s="85"/>
      <c r="PFP18" s="91"/>
      <c r="PFQ18" s="85"/>
      <c r="PFR18" s="91"/>
      <c r="PFS18" s="85"/>
      <c r="PFT18" s="91"/>
      <c r="PFU18" s="85"/>
      <c r="PFV18" s="91"/>
      <c r="PFW18" s="85"/>
      <c r="PFX18" s="91"/>
      <c r="PFY18" s="85"/>
      <c r="PFZ18" s="91"/>
      <c r="PGA18" s="85"/>
      <c r="PGB18" s="91"/>
      <c r="PGC18" s="85"/>
      <c r="PGD18" s="91"/>
      <c r="PGE18" s="85"/>
      <c r="PGF18" s="91"/>
      <c r="PGG18" s="85"/>
      <c r="PGH18" s="91"/>
      <c r="PGI18" s="85"/>
      <c r="PGJ18" s="91"/>
      <c r="PGK18" s="85"/>
      <c r="PGL18" s="91"/>
      <c r="PGM18" s="85"/>
      <c r="PGN18" s="91"/>
      <c r="PGO18" s="85"/>
      <c r="PGP18" s="91"/>
      <c r="PGQ18" s="85"/>
      <c r="PGR18" s="91"/>
      <c r="PGS18" s="85"/>
      <c r="PGT18" s="91"/>
      <c r="PGU18" s="85"/>
      <c r="PGV18" s="91"/>
      <c r="PGW18" s="85"/>
      <c r="PGX18" s="91"/>
      <c r="PGY18" s="85"/>
      <c r="PGZ18" s="91"/>
      <c r="PHA18" s="85"/>
      <c r="PHB18" s="91"/>
      <c r="PHC18" s="85"/>
      <c r="PHD18" s="91"/>
      <c r="PHE18" s="85"/>
      <c r="PHF18" s="91"/>
      <c r="PHG18" s="85"/>
      <c r="PHH18" s="91"/>
      <c r="PHI18" s="85"/>
      <c r="PHJ18" s="91"/>
      <c r="PHK18" s="85"/>
      <c r="PHL18" s="91"/>
      <c r="PHM18" s="85"/>
      <c r="PHN18" s="91"/>
      <c r="PHO18" s="85"/>
      <c r="PHP18" s="91"/>
      <c r="PHQ18" s="85"/>
      <c r="PHR18" s="91"/>
      <c r="PHS18" s="85"/>
      <c r="PHT18" s="91"/>
      <c r="PHU18" s="85"/>
      <c r="PHV18" s="91"/>
      <c r="PHW18" s="85"/>
      <c r="PHX18" s="91"/>
      <c r="PHY18" s="85"/>
      <c r="PHZ18" s="91"/>
      <c r="PIA18" s="85"/>
      <c r="PIB18" s="91"/>
      <c r="PIC18" s="85"/>
      <c r="PID18" s="91"/>
      <c r="PIE18" s="85"/>
      <c r="PIF18" s="91"/>
      <c r="PIG18" s="85"/>
      <c r="PIH18" s="91"/>
      <c r="PII18" s="85"/>
      <c r="PIJ18" s="91"/>
      <c r="PIK18" s="85"/>
      <c r="PIL18" s="91"/>
      <c r="PIM18" s="85"/>
      <c r="PIN18" s="91"/>
      <c r="PIO18" s="85"/>
      <c r="PIP18" s="91"/>
      <c r="PIQ18" s="85"/>
      <c r="PIR18" s="91"/>
      <c r="PIS18" s="85"/>
      <c r="PIT18" s="91"/>
      <c r="PIU18" s="85"/>
      <c r="PIV18" s="91"/>
      <c r="PIW18" s="85"/>
      <c r="PIX18" s="91"/>
      <c r="PIY18" s="85"/>
      <c r="PIZ18" s="91"/>
      <c r="PJA18" s="85"/>
      <c r="PJB18" s="91"/>
      <c r="PJC18" s="85"/>
      <c r="PJD18" s="91"/>
      <c r="PJE18" s="85"/>
      <c r="PJF18" s="91"/>
      <c r="PJG18" s="85"/>
      <c r="PJH18" s="91"/>
      <c r="PJI18" s="85"/>
      <c r="PJJ18" s="91"/>
      <c r="PJK18" s="85"/>
      <c r="PJL18" s="91"/>
      <c r="PJM18" s="85"/>
      <c r="PJN18" s="91"/>
      <c r="PJO18" s="85"/>
      <c r="PJP18" s="91"/>
      <c r="PJQ18" s="85"/>
      <c r="PJR18" s="91"/>
      <c r="PJS18" s="85"/>
      <c r="PJT18" s="91"/>
      <c r="PJU18" s="85"/>
      <c r="PJV18" s="91"/>
      <c r="PJW18" s="85"/>
      <c r="PJX18" s="91"/>
      <c r="PJY18" s="85"/>
      <c r="PJZ18" s="91"/>
      <c r="PKA18" s="85"/>
      <c r="PKB18" s="91"/>
      <c r="PKC18" s="85"/>
      <c r="PKD18" s="91"/>
      <c r="PKE18" s="85"/>
      <c r="PKF18" s="91"/>
      <c r="PKG18" s="85"/>
      <c r="PKH18" s="91"/>
      <c r="PKI18" s="85"/>
      <c r="PKJ18" s="91"/>
      <c r="PKK18" s="85"/>
      <c r="PKL18" s="91"/>
      <c r="PKM18" s="85"/>
      <c r="PKN18" s="91"/>
      <c r="PKO18" s="85"/>
      <c r="PKP18" s="91"/>
      <c r="PKQ18" s="85"/>
      <c r="PKR18" s="91"/>
      <c r="PKS18" s="85"/>
      <c r="PKT18" s="91"/>
      <c r="PKU18" s="85"/>
      <c r="PKV18" s="91"/>
      <c r="PKW18" s="85"/>
      <c r="PKX18" s="91"/>
      <c r="PKY18" s="85"/>
      <c r="PKZ18" s="91"/>
      <c r="PLA18" s="85"/>
      <c r="PLB18" s="91"/>
      <c r="PLC18" s="85"/>
      <c r="PLD18" s="91"/>
      <c r="PLE18" s="85"/>
      <c r="PLF18" s="91"/>
      <c r="PLG18" s="85"/>
      <c r="PLH18" s="91"/>
      <c r="PLI18" s="85"/>
      <c r="PLJ18" s="91"/>
      <c r="PLK18" s="85"/>
      <c r="PLL18" s="91"/>
      <c r="PLM18" s="85"/>
      <c r="PLN18" s="91"/>
      <c r="PLO18" s="85"/>
      <c r="PLP18" s="91"/>
      <c r="PLQ18" s="85"/>
      <c r="PLR18" s="91"/>
      <c r="PLS18" s="85"/>
      <c r="PLT18" s="91"/>
      <c r="PLU18" s="85"/>
      <c r="PLV18" s="91"/>
      <c r="PLW18" s="85"/>
      <c r="PLX18" s="91"/>
      <c r="PLY18" s="85"/>
      <c r="PLZ18" s="91"/>
      <c r="PMA18" s="85"/>
      <c r="PMB18" s="91"/>
      <c r="PMC18" s="85"/>
      <c r="PMD18" s="91"/>
      <c r="PME18" s="85"/>
      <c r="PMF18" s="91"/>
      <c r="PMG18" s="85"/>
      <c r="PMH18" s="91"/>
      <c r="PMI18" s="85"/>
      <c r="PMJ18" s="91"/>
      <c r="PMK18" s="85"/>
      <c r="PML18" s="91"/>
      <c r="PMM18" s="85"/>
      <c r="PMN18" s="91"/>
      <c r="PMO18" s="85"/>
      <c r="PMP18" s="91"/>
      <c r="PMQ18" s="85"/>
      <c r="PMR18" s="91"/>
      <c r="PMS18" s="85"/>
      <c r="PMT18" s="91"/>
      <c r="PMU18" s="85"/>
      <c r="PMV18" s="91"/>
      <c r="PMW18" s="85"/>
      <c r="PMX18" s="91"/>
      <c r="PMY18" s="85"/>
      <c r="PMZ18" s="91"/>
      <c r="PNA18" s="85"/>
      <c r="PNB18" s="91"/>
      <c r="PNC18" s="85"/>
      <c r="PND18" s="91"/>
      <c r="PNE18" s="85"/>
      <c r="PNF18" s="91"/>
      <c r="PNG18" s="85"/>
      <c r="PNH18" s="91"/>
      <c r="PNI18" s="85"/>
      <c r="PNJ18" s="91"/>
      <c r="PNK18" s="85"/>
      <c r="PNL18" s="91"/>
      <c r="PNM18" s="85"/>
      <c r="PNN18" s="91"/>
      <c r="PNO18" s="85"/>
      <c r="PNP18" s="91"/>
      <c r="PNQ18" s="85"/>
      <c r="PNR18" s="91"/>
      <c r="PNS18" s="85"/>
      <c r="PNT18" s="91"/>
      <c r="PNU18" s="85"/>
      <c r="PNV18" s="91"/>
      <c r="PNW18" s="85"/>
      <c r="PNX18" s="91"/>
      <c r="PNY18" s="85"/>
      <c r="PNZ18" s="91"/>
      <c r="POA18" s="85"/>
      <c r="POB18" s="91"/>
      <c r="POC18" s="85"/>
      <c r="POD18" s="91"/>
      <c r="POE18" s="85"/>
      <c r="POF18" s="91"/>
      <c r="POG18" s="85"/>
      <c r="POH18" s="91"/>
      <c r="POI18" s="85"/>
      <c r="POJ18" s="91"/>
      <c r="POK18" s="85"/>
      <c r="POL18" s="91"/>
      <c r="POM18" s="85"/>
      <c r="PON18" s="91"/>
      <c r="POO18" s="85"/>
      <c r="POP18" s="91"/>
      <c r="POQ18" s="85"/>
      <c r="POR18" s="91"/>
      <c r="POS18" s="85"/>
      <c r="POT18" s="91"/>
      <c r="POU18" s="85"/>
      <c r="POV18" s="91"/>
      <c r="POW18" s="85"/>
      <c r="POX18" s="91"/>
      <c r="POY18" s="85"/>
      <c r="POZ18" s="91"/>
      <c r="PPA18" s="85"/>
      <c r="PPB18" s="91"/>
      <c r="PPC18" s="85"/>
      <c r="PPD18" s="91"/>
      <c r="PPE18" s="85"/>
      <c r="PPF18" s="91"/>
      <c r="PPG18" s="85"/>
      <c r="PPH18" s="91"/>
      <c r="PPI18" s="85"/>
      <c r="PPJ18" s="91"/>
      <c r="PPK18" s="85"/>
      <c r="PPL18" s="91"/>
      <c r="PPM18" s="85"/>
      <c r="PPN18" s="91"/>
      <c r="PPO18" s="85"/>
      <c r="PPP18" s="91"/>
      <c r="PPQ18" s="85"/>
      <c r="PPR18" s="91"/>
      <c r="PPS18" s="85"/>
      <c r="PPT18" s="91"/>
      <c r="PPU18" s="85"/>
      <c r="PPV18" s="91"/>
      <c r="PPW18" s="85"/>
      <c r="PPX18" s="91"/>
      <c r="PPY18" s="85"/>
      <c r="PPZ18" s="91"/>
      <c r="PQA18" s="85"/>
      <c r="PQB18" s="91"/>
      <c r="PQC18" s="85"/>
      <c r="PQD18" s="91"/>
      <c r="PQE18" s="85"/>
      <c r="PQF18" s="91"/>
      <c r="PQG18" s="85"/>
      <c r="PQH18" s="91"/>
      <c r="PQI18" s="85"/>
      <c r="PQJ18" s="91"/>
      <c r="PQK18" s="85"/>
      <c r="PQL18" s="91"/>
      <c r="PQM18" s="85"/>
      <c r="PQN18" s="91"/>
      <c r="PQO18" s="85"/>
      <c r="PQP18" s="91"/>
      <c r="PQQ18" s="85"/>
      <c r="PQR18" s="91"/>
      <c r="PQS18" s="85"/>
      <c r="PQT18" s="91"/>
      <c r="PQU18" s="85"/>
      <c r="PQV18" s="91"/>
      <c r="PQW18" s="85"/>
      <c r="PQX18" s="91"/>
      <c r="PQY18" s="85"/>
      <c r="PQZ18" s="91"/>
      <c r="PRA18" s="85"/>
      <c r="PRB18" s="91"/>
      <c r="PRC18" s="85"/>
      <c r="PRD18" s="91"/>
      <c r="PRE18" s="85"/>
      <c r="PRF18" s="91"/>
      <c r="PRG18" s="85"/>
      <c r="PRH18" s="91"/>
      <c r="PRI18" s="85"/>
      <c r="PRJ18" s="91"/>
      <c r="PRK18" s="85"/>
      <c r="PRL18" s="91"/>
      <c r="PRM18" s="85"/>
      <c r="PRN18" s="91"/>
      <c r="PRO18" s="85"/>
      <c r="PRP18" s="91"/>
      <c r="PRQ18" s="85"/>
      <c r="PRR18" s="91"/>
      <c r="PRS18" s="85"/>
      <c r="PRT18" s="91"/>
      <c r="PRU18" s="85"/>
      <c r="PRV18" s="91"/>
      <c r="PRW18" s="85"/>
      <c r="PRX18" s="91"/>
      <c r="PRY18" s="85"/>
      <c r="PRZ18" s="91"/>
      <c r="PSA18" s="85"/>
      <c r="PSB18" s="91"/>
      <c r="PSC18" s="85"/>
      <c r="PSD18" s="91"/>
      <c r="PSE18" s="85"/>
      <c r="PSF18" s="91"/>
      <c r="PSG18" s="85"/>
      <c r="PSH18" s="91"/>
      <c r="PSI18" s="85"/>
      <c r="PSJ18" s="91"/>
      <c r="PSK18" s="85"/>
      <c r="PSL18" s="91"/>
      <c r="PSM18" s="85"/>
      <c r="PSN18" s="91"/>
      <c r="PSO18" s="85"/>
      <c r="PSP18" s="91"/>
      <c r="PSQ18" s="85"/>
      <c r="PSR18" s="91"/>
      <c r="PSS18" s="85"/>
      <c r="PST18" s="91"/>
      <c r="PSU18" s="85"/>
      <c r="PSV18" s="91"/>
      <c r="PSW18" s="85"/>
      <c r="PSX18" s="91"/>
      <c r="PSY18" s="85"/>
      <c r="PSZ18" s="91"/>
      <c r="PTA18" s="85"/>
      <c r="PTB18" s="91"/>
      <c r="PTC18" s="85"/>
      <c r="PTD18" s="91"/>
      <c r="PTE18" s="85"/>
      <c r="PTF18" s="91"/>
      <c r="PTG18" s="85"/>
      <c r="PTH18" s="91"/>
      <c r="PTI18" s="85"/>
      <c r="PTJ18" s="91"/>
      <c r="PTK18" s="85"/>
      <c r="PTL18" s="91"/>
      <c r="PTM18" s="85"/>
      <c r="PTN18" s="91"/>
      <c r="PTO18" s="85"/>
      <c r="PTP18" s="91"/>
      <c r="PTQ18" s="85"/>
      <c r="PTR18" s="91"/>
      <c r="PTS18" s="85"/>
      <c r="PTT18" s="91"/>
      <c r="PTU18" s="85"/>
      <c r="PTV18" s="91"/>
      <c r="PTW18" s="85"/>
      <c r="PTX18" s="91"/>
      <c r="PTY18" s="85"/>
      <c r="PTZ18" s="91"/>
      <c r="PUA18" s="85"/>
      <c r="PUB18" s="91"/>
      <c r="PUC18" s="85"/>
      <c r="PUD18" s="91"/>
      <c r="PUE18" s="85"/>
      <c r="PUF18" s="91"/>
      <c r="PUG18" s="85"/>
      <c r="PUH18" s="91"/>
      <c r="PUI18" s="85"/>
      <c r="PUJ18" s="91"/>
      <c r="PUK18" s="85"/>
      <c r="PUL18" s="91"/>
      <c r="PUM18" s="85"/>
      <c r="PUN18" s="91"/>
      <c r="PUO18" s="85"/>
      <c r="PUP18" s="91"/>
      <c r="PUQ18" s="85"/>
      <c r="PUR18" s="91"/>
      <c r="PUS18" s="85"/>
      <c r="PUT18" s="91"/>
      <c r="PUU18" s="85"/>
      <c r="PUV18" s="91"/>
      <c r="PUW18" s="85"/>
      <c r="PUX18" s="91"/>
      <c r="PUY18" s="85"/>
      <c r="PUZ18" s="91"/>
      <c r="PVA18" s="85"/>
      <c r="PVB18" s="91"/>
      <c r="PVC18" s="85"/>
      <c r="PVD18" s="91"/>
      <c r="PVE18" s="85"/>
      <c r="PVF18" s="91"/>
      <c r="PVG18" s="85"/>
      <c r="PVH18" s="91"/>
      <c r="PVI18" s="85"/>
      <c r="PVJ18" s="91"/>
      <c r="PVK18" s="85"/>
      <c r="PVL18" s="91"/>
      <c r="PVM18" s="85"/>
      <c r="PVN18" s="91"/>
      <c r="PVO18" s="85"/>
      <c r="PVP18" s="91"/>
      <c r="PVQ18" s="85"/>
      <c r="PVR18" s="91"/>
      <c r="PVS18" s="85"/>
      <c r="PVT18" s="91"/>
      <c r="PVU18" s="85"/>
      <c r="PVV18" s="91"/>
      <c r="PVW18" s="85"/>
      <c r="PVX18" s="91"/>
      <c r="PVY18" s="85"/>
      <c r="PVZ18" s="91"/>
      <c r="PWA18" s="85"/>
      <c r="PWB18" s="91"/>
      <c r="PWC18" s="85"/>
      <c r="PWD18" s="91"/>
      <c r="PWE18" s="85"/>
      <c r="PWF18" s="91"/>
      <c r="PWG18" s="85"/>
      <c r="PWH18" s="91"/>
      <c r="PWI18" s="85"/>
      <c r="PWJ18" s="91"/>
      <c r="PWK18" s="85"/>
      <c r="PWL18" s="91"/>
      <c r="PWM18" s="85"/>
      <c r="PWN18" s="91"/>
      <c r="PWO18" s="85"/>
      <c r="PWP18" s="91"/>
      <c r="PWQ18" s="85"/>
      <c r="PWR18" s="91"/>
      <c r="PWS18" s="85"/>
      <c r="PWT18" s="91"/>
      <c r="PWU18" s="85"/>
      <c r="PWV18" s="91"/>
      <c r="PWW18" s="85"/>
      <c r="PWX18" s="91"/>
      <c r="PWY18" s="85"/>
      <c r="PWZ18" s="91"/>
      <c r="PXA18" s="85"/>
      <c r="PXB18" s="91"/>
      <c r="PXC18" s="85"/>
      <c r="PXD18" s="91"/>
      <c r="PXE18" s="85"/>
      <c r="PXF18" s="91"/>
      <c r="PXG18" s="85"/>
      <c r="PXH18" s="91"/>
      <c r="PXI18" s="85"/>
      <c r="PXJ18" s="91"/>
      <c r="PXK18" s="85"/>
      <c r="PXL18" s="91"/>
      <c r="PXM18" s="85"/>
      <c r="PXN18" s="91"/>
      <c r="PXO18" s="85"/>
      <c r="PXP18" s="91"/>
      <c r="PXQ18" s="85"/>
      <c r="PXR18" s="91"/>
      <c r="PXS18" s="85"/>
      <c r="PXT18" s="91"/>
      <c r="PXU18" s="85"/>
      <c r="PXV18" s="91"/>
      <c r="PXW18" s="85"/>
      <c r="PXX18" s="91"/>
      <c r="PXY18" s="85"/>
      <c r="PXZ18" s="91"/>
      <c r="PYA18" s="85"/>
      <c r="PYB18" s="91"/>
      <c r="PYC18" s="85"/>
      <c r="PYD18" s="91"/>
      <c r="PYE18" s="85"/>
      <c r="PYF18" s="91"/>
      <c r="PYG18" s="85"/>
      <c r="PYH18" s="91"/>
      <c r="PYI18" s="85"/>
      <c r="PYJ18" s="91"/>
      <c r="PYK18" s="85"/>
      <c r="PYL18" s="91"/>
      <c r="PYM18" s="85"/>
      <c r="PYN18" s="91"/>
      <c r="PYO18" s="85"/>
      <c r="PYP18" s="91"/>
      <c r="PYQ18" s="85"/>
      <c r="PYR18" s="91"/>
      <c r="PYS18" s="85"/>
      <c r="PYT18" s="91"/>
      <c r="PYU18" s="85"/>
      <c r="PYV18" s="91"/>
      <c r="PYW18" s="85"/>
      <c r="PYX18" s="91"/>
      <c r="PYY18" s="85"/>
      <c r="PYZ18" s="91"/>
      <c r="PZA18" s="85"/>
      <c r="PZB18" s="91"/>
      <c r="PZC18" s="85"/>
      <c r="PZD18" s="91"/>
      <c r="PZE18" s="85"/>
      <c r="PZF18" s="91"/>
      <c r="PZG18" s="85"/>
      <c r="PZH18" s="91"/>
      <c r="PZI18" s="85"/>
      <c r="PZJ18" s="91"/>
      <c r="PZK18" s="85"/>
      <c r="PZL18" s="91"/>
      <c r="PZM18" s="85"/>
      <c r="PZN18" s="91"/>
      <c r="PZO18" s="85"/>
      <c r="PZP18" s="91"/>
      <c r="PZQ18" s="85"/>
      <c r="PZR18" s="91"/>
      <c r="PZS18" s="85"/>
      <c r="PZT18" s="91"/>
      <c r="PZU18" s="85"/>
      <c r="PZV18" s="91"/>
      <c r="PZW18" s="85"/>
      <c r="PZX18" s="91"/>
      <c r="PZY18" s="85"/>
      <c r="PZZ18" s="91"/>
      <c r="QAA18" s="85"/>
      <c r="QAB18" s="91"/>
      <c r="QAC18" s="85"/>
      <c r="QAD18" s="91"/>
      <c r="QAE18" s="85"/>
      <c r="QAF18" s="91"/>
      <c r="QAG18" s="85"/>
      <c r="QAH18" s="91"/>
      <c r="QAI18" s="85"/>
      <c r="QAJ18" s="91"/>
      <c r="QAK18" s="85"/>
      <c r="QAL18" s="91"/>
      <c r="QAM18" s="85"/>
      <c r="QAN18" s="91"/>
      <c r="QAO18" s="85"/>
      <c r="QAP18" s="91"/>
      <c r="QAQ18" s="85"/>
      <c r="QAR18" s="91"/>
      <c r="QAS18" s="85"/>
      <c r="QAT18" s="91"/>
      <c r="QAU18" s="85"/>
      <c r="QAV18" s="91"/>
      <c r="QAW18" s="85"/>
      <c r="QAX18" s="91"/>
      <c r="QAY18" s="85"/>
      <c r="QAZ18" s="91"/>
      <c r="QBA18" s="85"/>
      <c r="QBB18" s="91"/>
      <c r="QBC18" s="85"/>
      <c r="QBD18" s="91"/>
      <c r="QBE18" s="85"/>
      <c r="QBF18" s="91"/>
      <c r="QBG18" s="85"/>
      <c r="QBH18" s="91"/>
      <c r="QBI18" s="85"/>
      <c r="QBJ18" s="91"/>
      <c r="QBK18" s="85"/>
      <c r="QBL18" s="91"/>
      <c r="QBM18" s="85"/>
      <c r="QBN18" s="91"/>
      <c r="QBO18" s="85"/>
      <c r="QBP18" s="91"/>
      <c r="QBQ18" s="85"/>
      <c r="QBR18" s="91"/>
      <c r="QBS18" s="85"/>
      <c r="QBT18" s="91"/>
      <c r="QBU18" s="85"/>
      <c r="QBV18" s="91"/>
      <c r="QBW18" s="85"/>
      <c r="QBX18" s="91"/>
      <c r="QBY18" s="85"/>
      <c r="QBZ18" s="91"/>
      <c r="QCA18" s="85"/>
      <c r="QCB18" s="91"/>
      <c r="QCC18" s="85"/>
      <c r="QCD18" s="91"/>
      <c r="QCE18" s="85"/>
      <c r="QCF18" s="91"/>
      <c r="QCG18" s="85"/>
      <c r="QCH18" s="91"/>
      <c r="QCI18" s="85"/>
      <c r="QCJ18" s="91"/>
      <c r="QCK18" s="85"/>
      <c r="QCL18" s="91"/>
      <c r="QCM18" s="85"/>
      <c r="QCN18" s="91"/>
      <c r="QCO18" s="85"/>
      <c r="QCP18" s="91"/>
      <c r="QCQ18" s="85"/>
      <c r="QCR18" s="91"/>
      <c r="QCS18" s="85"/>
      <c r="QCT18" s="91"/>
      <c r="QCU18" s="85"/>
      <c r="QCV18" s="91"/>
      <c r="QCW18" s="85"/>
      <c r="QCX18" s="91"/>
      <c r="QCY18" s="85"/>
      <c r="QCZ18" s="91"/>
      <c r="QDA18" s="85"/>
      <c r="QDB18" s="91"/>
      <c r="QDC18" s="85"/>
      <c r="QDD18" s="91"/>
      <c r="QDE18" s="85"/>
      <c r="QDF18" s="91"/>
      <c r="QDG18" s="85"/>
      <c r="QDH18" s="91"/>
      <c r="QDI18" s="85"/>
      <c r="QDJ18" s="91"/>
      <c r="QDK18" s="85"/>
      <c r="QDL18" s="91"/>
      <c r="QDM18" s="85"/>
      <c r="QDN18" s="91"/>
      <c r="QDO18" s="85"/>
      <c r="QDP18" s="91"/>
      <c r="QDQ18" s="85"/>
      <c r="QDR18" s="91"/>
      <c r="QDS18" s="85"/>
      <c r="QDT18" s="91"/>
      <c r="QDU18" s="85"/>
      <c r="QDV18" s="91"/>
      <c r="QDW18" s="85"/>
      <c r="QDX18" s="91"/>
      <c r="QDY18" s="85"/>
      <c r="QDZ18" s="91"/>
      <c r="QEA18" s="85"/>
      <c r="QEB18" s="91"/>
      <c r="QEC18" s="85"/>
      <c r="QED18" s="91"/>
      <c r="QEE18" s="85"/>
      <c r="QEF18" s="91"/>
      <c r="QEG18" s="85"/>
      <c r="QEH18" s="91"/>
      <c r="QEI18" s="85"/>
      <c r="QEJ18" s="91"/>
      <c r="QEK18" s="85"/>
      <c r="QEL18" s="91"/>
      <c r="QEM18" s="85"/>
      <c r="QEN18" s="91"/>
      <c r="QEO18" s="85"/>
      <c r="QEP18" s="91"/>
      <c r="QEQ18" s="85"/>
      <c r="QER18" s="91"/>
      <c r="QES18" s="85"/>
      <c r="QET18" s="91"/>
      <c r="QEU18" s="85"/>
      <c r="QEV18" s="91"/>
      <c r="QEW18" s="85"/>
      <c r="QEX18" s="91"/>
      <c r="QEY18" s="85"/>
      <c r="QEZ18" s="91"/>
      <c r="QFA18" s="85"/>
      <c r="QFB18" s="91"/>
      <c r="QFC18" s="85"/>
      <c r="QFD18" s="91"/>
      <c r="QFE18" s="85"/>
      <c r="QFF18" s="91"/>
      <c r="QFG18" s="85"/>
      <c r="QFH18" s="91"/>
      <c r="QFI18" s="85"/>
      <c r="QFJ18" s="91"/>
      <c r="QFK18" s="85"/>
      <c r="QFL18" s="91"/>
      <c r="QFM18" s="85"/>
      <c r="QFN18" s="91"/>
      <c r="QFO18" s="85"/>
      <c r="QFP18" s="91"/>
      <c r="QFQ18" s="85"/>
      <c r="QFR18" s="91"/>
      <c r="QFS18" s="85"/>
      <c r="QFT18" s="91"/>
      <c r="QFU18" s="85"/>
      <c r="QFV18" s="91"/>
      <c r="QFW18" s="85"/>
      <c r="QFX18" s="91"/>
      <c r="QFY18" s="85"/>
      <c r="QFZ18" s="91"/>
      <c r="QGA18" s="85"/>
      <c r="QGB18" s="91"/>
      <c r="QGC18" s="85"/>
      <c r="QGD18" s="91"/>
      <c r="QGE18" s="85"/>
      <c r="QGF18" s="91"/>
      <c r="QGG18" s="85"/>
      <c r="QGH18" s="91"/>
      <c r="QGI18" s="85"/>
      <c r="QGJ18" s="91"/>
      <c r="QGK18" s="85"/>
      <c r="QGL18" s="91"/>
      <c r="QGM18" s="85"/>
      <c r="QGN18" s="91"/>
      <c r="QGO18" s="85"/>
      <c r="QGP18" s="91"/>
      <c r="QGQ18" s="85"/>
      <c r="QGR18" s="91"/>
      <c r="QGS18" s="85"/>
      <c r="QGT18" s="91"/>
      <c r="QGU18" s="85"/>
      <c r="QGV18" s="91"/>
      <c r="QGW18" s="85"/>
      <c r="QGX18" s="91"/>
      <c r="QGY18" s="85"/>
      <c r="QGZ18" s="91"/>
      <c r="QHA18" s="85"/>
      <c r="QHB18" s="91"/>
      <c r="QHC18" s="85"/>
      <c r="QHD18" s="91"/>
      <c r="QHE18" s="85"/>
      <c r="QHF18" s="91"/>
      <c r="QHG18" s="85"/>
      <c r="QHH18" s="91"/>
      <c r="QHI18" s="85"/>
      <c r="QHJ18" s="91"/>
      <c r="QHK18" s="85"/>
      <c r="QHL18" s="91"/>
      <c r="QHM18" s="85"/>
      <c r="QHN18" s="91"/>
      <c r="QHO18" s="85"/>
      <c r="QHP18" s="91"/>
      <c r="QHQ18" s="85"/>
      <c r="QHR18" s="91"/>
      <c r="QHS18" s="85"/>
      <c r="QHT18" s="91"/>
      <c r="QHU18" s="85"/>
      <c r="QHV18" s="91"/>
      <c r="QHW18" s="85"/>
      <c r="QHX18" s="91"/>
      <c r="QHY18" s="85"/>
      <c r="QHZ18" s="91"/>
      <c r="QIA18" s="85"/>
      <c r="QIB18" s="91"/>
      <c r="QIC18" s="85"/>
      <c r="QID18" s="91"/>
      <c r="QIE18" s="85"/>
      <c r="QIF18" s="91"/>
      <c r="QIG18" s="85"/>
      <c r="QIH18" s="91"/>
      <c r="QII18" s="85"/>
      <c r="QIJ18" s="91"/>
      <c r="QIK18" s="85"/>
      <c r="QIL18" s="91"/>
      <c r="QIM18" s="85"/>
      <c r="QIN18" s="91"/>
      <c r="QIO18" s="85"/>
      <c r="QIP18" s="91"/>
      <c r="QIQ18" s="85"/>
      <c r="QIR18" s="91"/>
      <c r="QIS18" s="85"/>
      <c r="QIT18" s="91"/>
      <c r="QIU18" s="85"/>
      <c r="QIV18" s="91"/>
      <c r="QIW18" s="85"/>
      <c r="QIX18" s="91"/>
      <c r="QIY18" s="85"/>
      <c r="QIZ18" s="91"/>
      <c r="QJA18" s="85"/>
      <c r="QJB18" s="91"/>
      <c r="QJC18" s="85"/>
      <c r="QJD18" s="91"/>
      <c r="QJE18" s="85"/>
      <c r="QJF18" s="91"/>
      <c r="QJG18" s="85"/>
      <c r="QJH18" s="91"/>
      <c r="QJI18" s="85"/>
      <c r="QJJ18" s="91"/>
      <c r="QJK18" s="85"/>
      <c r="QJL18" s="91"/>
      <c r="QJM18" s="85"/>
      <c r="QJN18" s="91"/>
      <c r="QJO18" s="85"/>
      <c r="QJP18" s="91"/>
      <c r="QJQ18" s="85"/>
      <c r="QJR18" s="91"/>
      <c r="QJS18" s="85"/>
      <c r="QJT18" s="91"/>
      <c r="QJU18" s="85"/>
      <c r="QJV18" s="91"/>
      <c r="QJW18" s="85"/>
      <c r="QJX18" s="91"/>
      <c r="QJY18" s="85"/>
      <c r="QJZ18" s="91"/>
      <c r="QKA18" s="85"/>
      <c r="QKB18" s="91"/>
      <c r="QKC18" s="85"/>
      <c r="QKD18" s="91"/>
      <c r="QKE18" s="85"/>
      <c r="QKF18" s="91"/>
      <c r="QKG18" s="85"/>
      <c r="QKH18" s="91"/>
      <c r="QKI18" s="85"/>
      <c r="QKJ18" s="91"/>
      <c r="QKK18" s="85"/>
      <c r="QKL18" s="91"/>
      <c r="QKM18" s="85"/>
      <c r="QKN18" s="91"/>
      <c r="QKO18" s="85"/>
      <c r="QKP18" s="91"/>
      <c r="QKQ18" s="85"/>
      <c r="QKR18" s="91"/>
      <c r="QKS18" s="85"/>
      <c r="QKT18" s="91"/>
      <c r="QKU18" s="85"/>
      <c r="QKV18" s="91"/>
      <c r="QKW18" s="85"/>
      <c r="QKX18" s="91"/>
      <c r="QKY18" s="85"/>
      <c r="QKZ18" s="91"/>
      <c r="QLA18" s="85"/>
      <c r="QLB18" s="91"/>
      <c r="QLC18" s="85"/>
      <c r="QLD18" s="91"/>
      <c r="QLE18" s="85"/>
      <c r="QLF18" s="91"/>
      <c r="QLG18" s="85"/>
      <c r="QLH18" s="91"/>
      <c r="QLI18" s="85"/>
      <c r="QLJ18" s="91"/>
      <c r="QLK18" s="85"/>
      <c r="QLL18" s="91"/>
      <c r="QLM18" s="85"/>
      <c r="QLN18" s="91"/>
      <c r="QLO18" s="85"/>
      <c r="QLP18" s="91"/>
      <c r="QLQ18" s="85"/>
      <c r="QLR18" s="91"/>
      <c r="QLS18" s="85"/>
      <c r="QLT18" s="91"/>
      <c r="QLU18" s="85"/>
      <c r="QLV18" s="91"/>
      <c r="QLW18" s="85"/>
      <c r="QLX18" s="91"/>
      <c r="QLY18" s="85"/>
      <c r="QLZ18" s="91"/>
      <c r="QMA18" s="85"/>
      <c r="QMB18" s="91"/>
      <c r="QMC18" s="85"/>
      <c r="QMD18" s="91"/>
      <c r="QME18" s="85"/>
      <c r="QMF18" s="91"/>
      <c r="QMG18" s="85"/>
      <c r="QMH18" s="91"/>
      <c r="QMI18" s="85"/>
      <c r="QMJ18" s="91"/>
      <c r="QMK18" s="85"/>
      <c r="QML18" s="91"/>
      <c r="QMM18" s="85"/>
      <c r="QMN18" s="91"/>
      <c r="QMO18" s="85"/>
      <c r="QMP18" s="91"/>
      <c r="QMQ18" s="85"/>
      <c r="QMR18" s="91"/>
      <c r="QMS18" s="85"/>
      <c r="QMT18" s="91"/>
      <c r="QMU18" s="85"/>
      <c r="QMV18" s="91"/>
      <c r="QMW18" s="85"/>
      <c r="QMX18" s="91"/>
      <c r="QMY18" s="85"/>
      <c r="QMZ18" s="91"/>
      <c r="QNA18" s="85"/>
      <c r="QNB18" s="91"/>
      <c r="QNC18" s="85"/>
      <c r="QND18" s="91"/>
      <c r="QNE18" s="85"/>
      <c r="QNF18" s="91"/>
      <c r="QNG18" s="85"/>
      <c r="QNH18" s="91"/>
      <c r="QNI18" s="85"/>
      <c r="QNJ18" s="91"/>
      <c r="QNK18" s="85"/>
      <c r="QNL18" s="91"/>
      <c r="QNM18" s="85"/>
      <c r="QNN18" s="91"/>
      <c r="QNO18" s="85"/>
      <c r="QNP18" s="91"/>
      <c r="QNQ18" s="85"/>
      <c r="QNR18" s="91"/>
      <c r="QNS18" s="85"/>
      <c r="QNT18" s="91"/>
      <c r="QNU18" s="85"/>
      <c r="QNV18" s="91"/>
      <c r="QNW18" s="85"/>
      <c r="QNX18" s="91"/>
      <c r="QNY18" s="85"/>
      <c r="QNZ18" s="91"/>
      <c r="QOA18" s="85"/>
      <c r="QOB18" s="91"/>
      <c r="QOC18" s="85"/>
      <c r="QOD18" s="91"/>
      <c r="QOE18" s="85"/>
      <c r="QOF18" s="91"/>
      <c r="QOG18" s="85"/>
      <c r="QOH18" s="91"/>
      <c r="QOI18" s="85"/>
      <c r="QOJ18" s="91"/>
      <c r="QOK18" s="85"/>
      <c r="QOL18" s="91"/>
      <c r="QOM18" s="85"/>
      <c r="QON18" s="91"/>
      <c r="QOO18" s="85"/>
      <c r="QOP18" s="91"/>
      <c r="QOQ18" s="85"/>
      <c r="QOR18" s="91"/>
      <c r="QOS18" s="85"/>
      <c r="QOT18" s="91"/>
      <c r="QOU18" s="85"/>
      <c r="QOV18" s="91"/>
      <c r="QOW18" s="85"/>
      <c r="QOX18" s="91"/>
      <c r="QOY18" s="85"/>
      <c r="QOZ18" s="91"/>
      <c r="QPA18" s="85"/>
      <c r="QPB18" s="91"/>
      <c r="QPC18" s="85"/>
      <c r="QPD18" s="91"/>
      <c r="QPE18" s="85"/>
      <c r="QPF18" s="91"/>
      <c r="QPG18" s="85"/>
      <c r="QPH18" s="91"/>
      <c r="QPI18" s="85"/>
      <c r="QPJ18" s="91"/>
      <c r="QPK18" s="85"/>
      <c r="QPL18" s="91"/>
      <c r="QPM18" s="85"/>
      <c r="QPN18" s="91"/>
      <c r="QPO18" s="85"/>
      <c r="QPP18" s="91"/>
      <c r="QPQ18" s="85"/>
      <c r="QPR18" s="91"/>
      <c r="QPS18" s="85"/>
      <c r="QPT18" s="91"/>
      <c r="QPU18" s="85"/>
      <c r="QPV18" s="91"/>
      <c r="QPW18" s="85"/>
      <c r="QPX18" s="91"/>
      <c r="QPY18" s="85"/>
      <c r="QPZ18" s="91"/>
      <c r="QQA18" s="85"/>
      <c r="QQB18" s="91"/>
      <c r="QQC18" s="85"/>
      <c r="QQD18" s="91"/>
      <c r="QQE18" s="85"/>
      <c r="QQF18" s="91"/>
      <c r="QQG18" s="85"/>
      <c r="QQH18" s="91"/>
      <c r="QQI18" s="85"/>
      <c r="QQJ18" s="91"/>
      <c r="QQK18" s="85"/>
      <c r="QQL18" s="91"/>
      <c r="QQM18" s="85"/>
      <c r="QQN18" s="91"/>
      <c r="QQO18" s="85"/>
      <c r="QQP18" s="91"/>
      <c r="QQQ18" s="85"/>
      <c r="QQR18" s="91"/>
      <c r="QQS18" s="85"/>
      <c r="QQT18" s="91"/>
      <c r="QQU18" s="85"/>
      <c r="QQV18" s="91"/>
      <c r="QQW18" s="85"/>
      <c r="QQX18" s="91"/>
      <c r="QQY18" s="85"/>
      <c r="QQZ18" s="91"/>
      <c r="QRA18" s="85"/>
      <c r="QRB18" s="91"/>
      <c r="QRC18" s="85"/>
      <c r="QRD18" s="91"/>
      <c r="QRE18" s="85"/>
      <c r="QRF18" s="91"/>
      <c r="QRG18" s="85"/>
      <c r="QRH18" s="91"/>
      <c r="QRI18" s="85"/>
      <c r="QRJ18" s="91"/>
      <c r="QRK18" s="85"/>
      <c r="QRL18" s="91"/>
      <c r="QRM18" s="85"/>
      <c r="QRN18" s="91"/>
      <c r="QRO18" s="85"/>
      <c r="QRP18" s="91"/>
      <c r="QRQ18" s="85"/>
      <c r="QRR18" s="91"/>
      <c r="QRS18" s="85"/>
      <c r="QRT18" s="91"/>
      <c r="QRU18" s="85"/>
      <c r="QRV18" s="91"/>
      <c r="QRW18" s="85"/>
      <c r="QRX18" s="91"/>
      <c r="QRY18" s="85"/>
      <c r="QRZ18" s="91"/>
      <c r="QSA18" s="85"/>
      <c r="QSB18" s="91"/>
      <c r="QSC18" s="85"/>
      <c r="QSD18" s="91"/>
      <c r="QSE18" s="85"/>
      <c r="QSF18" s="91"/>
      <c r="QSG18" s="85"/>
      <c r="QSH18" s="91"/>
      <c r="QSI18" s="85"/>
      <c r="QSJ18" s="91"/>
      <c r="QSK18" s="85"/>
      <c r="QSL18" s="91"/>
      <c r="QSM18" s="85"/>
      <c r="QSN18" s="91"/>
      <c r="QSO18" s="85"/>
      <c r="QSP18" s="91"/>
      <c r="QSQ18" s="85"/>
      <c r="QSR18" s="91"/>
      <c r="QSS18" s="85"/>
      <c r="QST18" s="91"/>
      <c r="QSU18" s="85"/>
      <c r="QSV18" s="91"/>
      <c r="QSW18" s="85"/>
      <c r="QSX18" s="91"/>
      <c r="QSY18" s="85"/>
      <c r="QSZ18" s="91"/>
      <c r="QTA18" s="85"/>
      <c r="QTB18" s="91"/>
      <c r="QTC18" s="85"/>
      <c r="QTD18" s="91"/>
      <c r="QTE18" s="85"/>
      <c r="QTF18" s="91"/>
      <c r="QTG18" s="85"/>
      <c r="QTH18" s="91"/>
      <c r="QTI18" s="85"/>
      <c r="QTJ18" s="91"/>
      <c r="QTK18" s="85"/>
      <c r="QTL18" s="91"/>
      <c r="QTM18" s="85"/>
      <c r="QTN18" s="91"/>
      <c r="QTO18" s="85"/>
      <c r="QTP18" s="91"/>
      <c r="QTQ18" s="85"/>
      <c r="QTR18" s="91"/>
      <c r="QTS18" s="85"/>
      <c r="QTT18" s="91"/>
      <c r="QTU18" s="85"/>
      <c r="QTV18" s="91"/>
      <c r="QTW18" s="85"/>
      <c r="QTX18" s="91"/>
      <c r="QTY18" s="85"/>
      <c r="QTZ18" s="91"/>
      <c r="QUA18" s="85"/>
      <c r="QUB18" s="91"/>
      <c r="QUC18" s="85"/>
      <c r="QUD18" s="91"/>
      <c r="QUE18" s="85"/>
      <c r="QUF18" s="91"/>
      <c r="QUG18" s="85"/>
      <c r="QUH18" s="91"/>
      <c r="QUI18" s="85"/>
      <c r="QUJ18" s="91"/>
      <c r="QUK18" s="85"/>
      <c r="QUL18" s="91"/>
      <c r="QUM18" s="85"/>
      <c r="QUN18" s="91"/>
      <c r="QUO18" s="85"/>
      <c r="QUP18" s="91"/>
      <c r="QUQ18" s="85"/>
      <c r="QUR18" s="91"/>
      <c r="QUS18" s="85"/>
      <c r="QUT18" s="91"/>
      <c r="QUU18" s="85"/>
      <c r="QUV18" s="91"/>
      <c r="QUW18" s="85"/>
      <c r="QUX18" s="91"/>
      <c r="QUY18" s="85"/>
      <c r="QUZ18" s="91"/>
      <c r="QVA18" s="85"/>
      <c r="QVB18" s="91"/>
      <c r="QVC18" s="85"/>
      <c r="QVD18" s="91"/>
      <c r="QVE18" s="85"/>
      <c r="QVF18" s="91"/>
      <c r="QVG18" s="85"/>
      <c r="QVH18" s="91"/>
      <c r="QVI18" s="85"/>
      <c r="QVJ18" s="91"/>
      <c r="QVK18" s="85"/>
      <c r="QVL18" s="91"/>
      <c r="QVM18" s="85"/>
      <c r="QVN18" s="91"/>
      <c r="QVO18" s="85"/>
      <c r="QVP18" s="91"/>
      <c r="QVQ18" s="85"/>
      <c r="QVR18" s="91"/>
      <c r="QVS18" s="85"/>
      <c r="QVT18" s="91"/>
      <c r="QVU18" s="85"/>
      <c r="QVV18" s="91"/>
      <c r="QVW18" s="85"/>
      <c r="QVX18" s="91"/>
      <c r="QVY18" s="85"/>
      <c r="QVZ18" s="91"/>
      <c r="QWA18" s="85"/>
      <c r="QWB18" s="91"/>
      <c r="QWC18" s="85"/>
      <c r="QWD18" s="91"/>
      <c r="QWE18" s="85"/>
      <c r="QWF18" s="91"/>
      <c r="QWG18" s="85"/>
      <c r="QWH18" s="91"/>
      <c r="QWI18" s="85"/>
      <c r="QWJ18" s="91"/>
      <c r="QWK18" s="85"/>
      <c r="QWL18" s="91"/>
      <c r="QWM18" s="85"/>
      <c r="QWN18" s="91"/>
      <c r="QWO18" s="85"/>
      <c r="QWP18" s="91"/>
      <c r="QWQ18" s="85"/>
      <c r="QWR18" s="91"/>
      <c r="QWS18" s="85"/>
      <c r="QWT18" s="91"/>
      <c r="QWU18" s="85"/>
      <c r="QWV18" s="91"/>
      <c r="QWW18" s="85"/>
      <c r="QWX18" s="91"/>
      <c r="QWY18" s="85"/>
      <c r="QWZ18" s="91"/>
      <c r="QXA18" s="85"/>
      <c r="QXB18" s="91"/>
      <c r="QXC18" s="85"/>
      <c r="QXD18" s="91"/>
      <c r="QXE18" s="85"/>
      <c r="QXF18" s="91"/>
      <c r="QXG18" s="85"/>
      <c r="QXH18" s="91"/>
      <c r="QXI18" s="85"/>
      <c r="QXJ18" s="91"/>
      <c r="QXK18" s="85"/>
      <c r="QXL18" s="91"/>
      <c r="QXM18" s="85"/>
      <c r="QXN18" s="91"/>
      <c r="QXO18" s="85"/>
      <c r="QXP18" s="91"/>
      <c r="QXQ18" s="85"/>
      <c r="QXR18" s="91"/>
      <c r="QXS18" s="85"/>
      <c r="QXT18" s="91"/>
      <c r="QXU18" s="85"/>
      <c r="QXV18" s="91"/>
      <c r="QXW18" s="85"/>
      <c r="QXX18" s="91"/>
      <c r="QXY18" s="85"/>
      <c r="QXZ18" s="91"/>
      <c r="QYA18" s="85"/>
      <c r="QYB18" s="91"/>
      <c r="QYC18" s="85"/>
      <c r="QYD18" s="91"/>
      <c r="QYE18" s="85"/>
      <c r="QYF18" s="91"/>
      <c r="QYG18" s="85"/>
      <c r="QYH18" s="91"/>
      <c r="QYI18" s="85"/>
      <c r="QYJ18" s="91"/>
      <c r="QYK18" s="85"/>
      <c r="QYL18" s="91"/>
      <c r="QYM18" s="85"/>
      <c r="QYN18" s="91"/>
      <c r="QYO18" s="85"/>
      <c r="QYP18" s="91"/>
      <c r="QYQ18" s="85"/>
      <c r="QYR18" s="91"/>
      <c r="QYS18" s="85"/>
      <c r="QYT18" s="91"/>
      <c r="QYU18" s="85"/>
      <c r="QYV18" s="91"/>
      <c r="QYW18" s="85"/>
      <c r="QYX18" s="91"/>
      <c r="QYY18" s="85"/>
      <c r="QYZ18" s="91"/>
      <c r="QZA18" s="85"/>
      <c r="QZB18" s="91"/>
      <c r="QZC18" s="85"/>
      <c r="QZD18" s="91"/>
      <c r="QZE18" s="85"/>
      <c r="QZF18" s="91"/>
      <c r="QZG18" s="85"/>
      <c r="QZH18" s="91"/>
      <c r="QZI18" s="85"/>
      <c r="QZJ18" s="91"/>
      <c r="QZK18" s="85"/>
      <c r="QZL18" s="91"/>
      <c r="QZM18" s="85"/>
      <c r="QZN18" s="91"/>
      <c r="QZO18" s="85"/>
      <c r="QZP18" s="91"/>
      <c r="QZQ18" s="85"/>
      <c r="QZR18" s="91"/>
      <c r="QZS18" s="85"/>
      <c r="QZT18" s="91"/>
      <c r="QZU18" s="85"/>
      <c r="QZV18" s="91"/>
      <c r="QZW18" s="85"/>
      <c r="QZX18" s="91"/>
      <c r="QZY18" s="85"/>
      <c r="QZZ18" s="91"/>
      <c r="RAA18" s="85"/>
      <c r="RAB18" s="91"/>
      <c r="RAC18" s="85"/>
      <c r="RAD18" s="91"/>
      <c r="RAE18" s="85"/>
      <c r="RAF18" s="91"/>
      <c r="RAG18" s="85"/>
      <c r="RAH18" s="91"/>
      <c r="RAI18" s="85"/>
      <c r="RAJ18" s="91"/>
      <c r="RAK18" s="85"/>
      <c r="RAL18" s="91"/>
      <c r="RAM18" s="85"/>
      <c r="RAN18" s="91"/>
      <c r="RAO18" s="85"/>
      <c r="RAP18" s="91"/>
      <c r="RAQ18" s="85"/>
      <c r="RAR18" s="91"/>
      <c r="RAS18" s="85"/>
      <c r="RAT18" s="91"/>
      <c r="RAU18" s="85"/>
      <c r="RAV18" s="91"/>
      <c r="RAW18" s="85"/>
      <c r="RAX18" s="91"/>
      <c r="RAY18" s="85"/>
      <c r="RAZ18" s="91"/>
      <c r="RBA18" s="85"/>
      <c r="RBB18" s="91"/>
      <c r="RBC18" s="85"/>
      <c r="RBD18" s="91"/>
      <c r="RBE18" s="85"/>
      <c r="RBF18" s="91"/>
      <c r="RBG18" s="85"/>
      <c r="RBH18" s="91"/>
      <c r="RBI18" s="85"/>
      <c r="RBJ18" s="91"/>
      <c r="RBK18" s="85"/>
      <c r="RBL18" s="91"/>
      <c r="RBM18" s="85"/>
      <c r="RBN18" s="91"/>
      <c r="RBO18" s="85"/>
      <c r="RBP18" s="91"/>
      <c r="RBQ18" s="85"/>
      <c r="RBR18" s="91"/>
      <c r="RBS18" s="85"/>
      <c r="RBT18" s="91"/>
      <c r="RBU18" s="85"/>
      <c r="RBV18" s="91"/>
      <c r="RBW18" s="85"/>
      <c r="RBX18" s="91"/>
      <c r="RBY18" s="85"/>
      <c r="RBZ18" s="91"/>
      <c r="RCA18" s="85"/>
      <c r="RCB18" s="91"/>
      <c r="RCC18" s="85"/>
      <c r="RCD18" s="91"/>
      <c r="RCE18" s="85"/>
      <c r="RCF18" s="91"/>
      <c r="RCG18" s="85"/>
      <c r="RCH18" s="91"/>
      <c r="RCI18" s="85"/>
      <c r="RCJ18" s="91"/>
      <c r="RCK18" s="85"/>
      <c r="RCL18" s="91"/>
      <c r="RCM18" s="85"/>
      <c r="RCN18" s="91"/>
      <c r="RCO18" s="85"/>
      <c r="RCP18" s="91"/>
      <c r="RCQ18" s="85"/>
      <c r="RCR18" s="91"/>
      <c r="RCS18" s="85"/>
      <c r="RCT18" s="91"/>
      <c r="RCU18" s="85"/>
      <c r="RCV18" s="91"/>
      <c r="RCW18" s="85"/>
      <c r="RCX18" s="91"/>
      <c r="RCY18" s="85"/>
      <c r="RCZ18" s="91"/>
      <c r="RDA18" s="85"/>
      <c r="RDB18" s="91"/>
      <c r="RDC18" s="85"/>
      <c r="RDD18" s="91"/>
      <c r="RDE18" s="85"/>
      <c r="RDF18" s="91"/>
      <c r="RDG18" s="85"/>
      <c r="RDH18" s="91"/>
      <c r="RDI18" s="85"/>
      <c r="RDJ18" s="91"/>
      <c r="RDK18" s="85"/>
      <c r="RDL18" s="91"/>
      <c r="RDM18" s="85"/>
      <c r="RDN18" s="91"/>
      <c r="RDO18" s="85"/>
      <c r="RDP18" s="91"/>
      <c r="RDQ18" s="85"/>
      <c r="RDR18" s="91"/>
      <c r="RDS18" s="85"/>
      <c r="RDT18" s="91"/>
      <c r="RDU18" s="85"/>
      <c r="RDV18" s="91"/>
      <c r="RDW18" s="85"/>
      <c r="RDX18" s="91"/>
      <c r="RDY18" s="85"/>
      <c r="RDZ18" s="91"/>
      <c r="REA18" s="85"/>
      <c r="REB18" s="91"/>
      <c r="REC18" s="85"/>
      <c r="RED18" s="91"/>
      <c r="REE18" s="85"/>
      <c r="REF18" s="91"/>
      <c r="REG18" s="85"/>
      <c r="REH18" s="91"/>
      <c r="REI18" s="85"/>
      <c r="REJ18" s="91"/>
      <c r="REK18" s="85"/>
      <c r="REL18" s="91"/>
      <c r="REM18" s="85"/>
      <c r="REN18" s="91"/>
      <c r="REO18" s="85"/>
      <c r="REP18" s="91"/>
      <c r="REQ18" s="85"/>
      <c r="RER18" s="91"/>
      <c r="RES18" s="85"/>
      <c r="RET18" s="91"/>
      <c r="REU18" s="85"/>
      <c r="REV18" s="91"/>
      <c r="REW18" s="85"/>
      <c r="REX18" s="91"/>
      <c r="REY18" s="85"/>
      <c r="REZ18" s="91"/>
      <c r="RFA18" s="85"/>
      <c r="RFB18" s="91"/>
      <c r="RFC18" s="85"/>
      <c r="RFD18" s="91"/>
      <c r="RFE18" s="85"/>
      <c r="RFF18" s="91"/>
      <c r="RFG18" s="85"/>
      <c r="RFH18" s="91"/>
      <c r="RFI18" s="85"/>
      <c r="RFJ18" s="91"/>
      <c r="RFK18" s="85"/>
      <c r="RFL18" s="91"/>
      <c r="RFM18" s="85"/>
      <c r="RFN18" s="91"/>
      <c r="RFO18" s="85"/>
      <c r="RFP18" s="91"/>
      <c r="RFQ18" s="85"/>
      <c r="RFR18" s="91"/>
      <c r="RFS18" s="85"/>
      <c r="RFT18" s="91"/>
      <c r="RFU18" s="85"/>
      <c r="RFV18" s="91"/>
      <c r="RFW18" s="85"/>
      <c r="RFX18" s="91"/>
      <c r="RFY18" s="85"/>
      <c r="RFZ18" s="91"/>
      <c r="RGA18" s="85"/>
      <c r="RGB18" s="91"/>
      <c r="RGC18" s="85"/>
      <c r="RGD18" s="91"/>
      <c r="RGE18" s="85"/>
      <c r="RGF18" s="91"/>
      <c r="RGG18" s="85"/>
      <c r="RGH18" s="91"/>
      <c r="RGI18" s="85"/>
      <c r="RGJ18" s="91"/>
      <c r="RGK18" s="85"/>
      <c r="RGL18" s="91"/>
      <c r="RGM18" s="85"/>
      <c r="RGN18" s="91"/>
      <c r="RGO18" s="85"/>
      <c r="RGP18" s="91"/>
      <c r="RGQ18" s="85"/>
      <c r="RGR18" s="91"/>
      <c r="RGS18" s="85"/>
      <c r="RGT18" s="91"/>
      <c r="RGU18" s="85"/>
      <c r="RGV18" s="91"/>
      <c r="RGW18" s="85"/>
      <c r="RGX18" s="91"/>
      <c r="RGY18" s="85"/>
      <c r="RGZ18" s="91"/>
      <c r="RHA18" s="85"/>
      <c r="RHB18" s="91"/>
      <c r="RHC18" s="85"/>
      <c r="RHD18" s="91"/>
      <c r="RHE18" s="85"/>
      <c r="RHF18" s="91"/>
      <c r="RHG18" s="85"/>
      <c r="RHH18" s="91"/>
      <c r="RHI18" s="85"/>
      <c r="RHJ18" s="91"/>
      <c r="RHK18" s="85"/>
      <c r="RHL18" s="91"/>
      <c r="RHM18" s="85"/>
      <c r="RHN18" s="91"/>
      <c r="RHO18" s="85"/>
      <c r="RHP18" s="91"/>
      <c r="RHQ18" s="85"/>
      <c r="RHR18" s="91"/>
      <c r="RHS18" s="85"/>
      <c r="RHT18" s="91"/>
      <c r="RHU18" s="85"/>
      <c r="RHV18" s="91"/>
      <c r="RHW18" s="85"/>
      <c r="RHX18" s="91"/>
      <c r="RHY18" s="85"/>
      <c r="RHZ18" s="91"/>
      <c r="RIA18" s="85"/>
      <c r="RIB18" s="91"/>
      <c r="RIC18" s="85"/>
      <c r="RID18" s="91"/>
      <c r="RIE18" s="85"/>
      <c r="RIF18" s="91"/>
      <c r="RIG18" s="85"/>
      <c r="RIH18" s="91"/>
      <c r="RII18" s="85"/>
      <c r="RIJ18" s="91"/>
      <c r="RIK18" s="85"/>
      <c r="RIL18" s="91"/>
      <c r="RIM18" s="85"/>
      <c r="RIN18" s="91"/>
      <c r="RIO18" s="85"/>
      <c r="RIP18" s="91"/>
      <c r="RIQ18" s="85"/>
      <c r="RIR18" s="91"/>
      <c r="RIS18" s="85"/>
      <c r="RIT18" s="91"/>
      <c r="RIU18" s="85"/>
      <c r="RIV18" s="91"/>
      <c r="RIW18" s="85"/>
      <c r="RIX18" s="91"/>
      <c r="RIY18" s="85"/>
      <c r="RIZ18" s="91"/>
      <c r="RJA18" s="85"/>
      <c r="RJB18" s="91"/>
      <c r="RJC18" s="85"/>
      <c r="RJD18" s="91"/>
      <c r="RJE18" s="85"/>
      <c r="RJF18" s="91"/>
      <c r="RJG18" s="85"/>
      <c r="RJH18" s="91"/>
      <c r="RJI18" s="85"/>
      <c r="RJJ18" s="91"/>
      <c r="RJK18" s="85"/>
      <c r="RJL18" s="91"/>
      <c r="RJM18" s="85"/>
      <c r="RJN18" s="91"/>
      <c r="RJO18" s="85"/>
      <c r="RJP18" s="91"/>
      <c r="RJQ18" s="85"/>
      <c r="RJR18" s="91"/>
      <c r="RJS18" s="85"/>
      <c r="RJT18" s="91"/>
      <c r="RJU18" s="85"/>
      <c r="RJV18" s="91"/>
      <c r="RJW18" s="85"/>
      <c r="RJX18" s="91"/>
      <c r="RJY18" s="85"/>
      <c r="RJZ18" s="91"/>
      <c r="RKA18" s="85"/>
      <c r="RKB18" s="91"/>
      <c r="RKC18" s="85"/>
      <c r="RKD18" s="91"/>
      <c r="RKE18" s="85"/>
      <c r="RKF18" s="91"/>
      <c r="RKG18" s="85"/>
      <c r="RKH18" s="91"/>
      <c r="RKI18" s="85"/>
      <c r="RKJ18" s="91"/>
      <c r="RKK18" s="85"/>
      <c r="RKL18" s="91"/>
      <c r="RKM18" s="85"/>
      <c r="RKN18" s="91"/>
      <c r="RKO18" s="85"/>
      <c r="RKP18" s="91"/>
      <c r="RKQ18" s="85"/>
      <c r="RKR18" s="91"/>
      <c r="RKS18" s="85"/>
      <c r="RKT18" s="91"/>
      <c r="RKU18" s="85"/>
      <c r="RKV18" s="91"/>
      <c r="RKW18" s="85"/>
      <c r="RKX18" s="91"/>
      <c r="RKY18" s="85"/>
      <c r="RKZ18" s="91"/>
      <c r="RLA18" s="85"/>
      <c r="RLB18" s="91"/>
      <c r="RLC18" s="85"/>
      <c r="RLD18" s="91"/>
      <c r="RLE18" s="85"/>
      <c r="RLF18" s="91"/>
      <c r="RLG18" s="85"/>
      <c r="RLH18" s="91"/>
      <c r="RLI18" s="85"/>
      <c r="RLJ18" s="91"/>
      <c r="RLK18" s="85"/>
      <c r="RLL18" s="91"/>
      <c r="RLM18" s="85"/>
      <c r="RLN18" s="91"/>
      <c r="RLO18" s="85"/>
      <c r="RLP18" s="91"/>
      <c r="RLQ18" s="85"/>
      <c r="RLR18" s="91"/>
      <c r="RLS18" s="85"/>
      <c r="RLT18" s="91"/>
      <c r="RLU18" s="85"/>
      <c r="RLV18" s="91"/>
      <c r="RLW18" s="85"/>
      <c r="RLX18" s="91"/>
      <c r="RLY18" s="85"/>
      <c r="RLZ18" s="91"/>
      <c r="RMA18" s="85"/>
      <c r="RMB18" s="91"/>
      <c r="RMC18" s="85"/>
      <c r="RMD18" s="91"/>
      <c r="RME18" s="85"/>
      <c r="RMF18" s="91"/>
      <c r="RMG18" s="85"/>
      <c r="RMH18" s="91"/>
      <c r="RMI18" s="85"/>
      <c r="RMJ18" s="91"/>
      <c r="RMK18" s="85"/>
      <c r="RML18" s="91"/>
      <c r="RMM18" s="85"/>
      <c r="RMN18" s="91"/>
      <c r="RMO18" s="85"/>
      <c r="RMP18" s="91"/>
      <c r="RMQ18" s="85"/>
      <c r="RMR18" s="91"/>
      <c r="RMS18" s="85"/>
      <c r="RMT18" s="91"/>
      <c r="RMU18" s="85"/>
      <c r="RMV18" s="91"/>
      <c r="RMW18" s="85"/>
      <c r="RMX18" s="91"/>
      <c r="RMY18" s="85"/>
      <c r="RMZ18" s="91"/>
      <c r="RNA18" s="85"/>
      <c r="RNB18" s="91"/>
      <c r="RNC18" s="85"/>
      <c r="RND18" s="91"/>
      <c r="RNE18" s="85"/>
      <c r="RNF18" s="91"/>
      <c r="RNG18" s="85"/>
      <c r="RNH18" s="91"/>
      <c r="RNI18" s="85"/>
      <c r="RNJ18" s="91"/>
      <c r="RNK18" s="85"/>
      <c r="RNL18" s="91"/>
      <c r="RNM18" s="85"/>
      <c r="RNN18" s="91"/>
      <c r="RNO18" s="85"/>
      <c r="RNP18" s="91"/>
      <c r="RNQ18" s="85"/>
      <c r="RNR18" s="91"/>
      <c r="RNS18" s="85"/>
      <c r="RNT18" s="91"/>
      <c r="RNU18" s="85"/>
      <c r="RNV18" s="91"/>
      <c r="RNW18" s="85"/>
      <c r="RNX18" s="91"/>
      <c r="RNY18" s="85"/>
      <c r="RNZ18" s="91"/>
      <c r="ROA18" s="85"/>
      <c r="ROB18" s="91"/>
      <c r="ROC18" s="85"/>
      <c r="ROD18" s="91"/>
      <c r="ROE18" s="85"/>
      <c r="ROF18" s="91"/>
      <c r="ROG18" s="85"/>
      <c r="ROH18" s="91"/>
      <c r="ROI18" s="85"/>
      <c r="ROJ18" s="91"/>
      <c r="ROK18" s="85"/>
      <c r="ROL18" s="91"/>
      <c r="ROM18" s="85"/>
      <c r="RON18" s="91"/>
      <c r="ROO18" s="85"/>
      <c r="ROP18" s="91"/>
      <c r="ROQ18" s="85"/>
      <c r="ROR18" s="91"/>
      <c r="ROS18" s="85"/>
      <c r="ROT18" s="91"/>
      <c r="ROU18" s="85"/>
      <c r="ROV18" s="91"/>
      <c r="ROW18" s="85"/>
      <c r="ROX18" s="91"/>
      <c r="ROY18" s="85"/>
      <c r="ROZ18" s="91"/>
      <c r="RPA18" s="85"/>
      <c r="RPB18" s="91"/>
      <c r="RPC18" s="85"/>
      <c r="RPD18" s="91"/>
      <c r="RPE18" s="85"/>
      <c r="RPF18" s="91"/>
      <c r="RPG18" s="85"/>
      <c r="RPH18" s="91"/>
      <c r="RPI18" s="85"/>
      <c r="RPJ18" s="91"/>
      <c r="RPK18" s="85"/>
      <c r="RPL18" s="91"/>
      <c r="RPM18" s="85"/>
      <c r="RPN18" s="91"/>
      <c r="RPO18" s="85"/>
      <c r="RPP18" s="91"/>
      <c r="RPQ18" s="85"/>
      <c r="RPR18" s="91"/>
      <c r="RPS18" s="85"/>
      <c r="RPT18" s="91"/>
      <c r="RPU18" s="85"/>
      <c r="RPV18" s="91"/>
      <c r="RPW18" s="85"/>
      <c r="RPX18" s="91"/>
      <c r="RPY18" s="85"/>
      <c r="RPZ18" s="91"/>
      <c r="RQA18" s="85"/>
      <c r="RQB18" s="91"/>
      <c r="RQC18" s="85"/>
      <c r="RQD18" s="91"/>
      <c r="RQE18" s="85"/>
      <c r="RQF18" s="91"/>
      <c r="RQG18" s="85"/>
      <c r="RQH18" s="91"/>
      <c r="RQI18" s="85"/>
      <c r="RQJ18" s="91"/>
      <c r="RQK18" s="85"/>
      <c r="RQL18" s="91"/>
      <c r="RQM18" s="85"/>
      <c r="RQN18" s="91"/>
      <c r="RQO18" s="85"/>
      <c r="RQP18" s="91"/>
      <c r="RQQ18" s="85"/>
      <c r="RQR18" s="91"/>
      <c r="RQS18" s="85"/>
      <c r="RQT18" s="91"/>
      <c r="RQU18" s="85"/>
      <c r="RQV18" s="91"/>
      <c r="RQW18" s="85"/>
      <c r="RQX18" s="91"/>
      <c r="RQY18" s="85"/>
      <c r="RQZ18" s="91"/>
      <c r="RRA18" s="85"/>
      <c r="RRB18" s="91"/>
      <c r="RRC18" s="85"/>
      <c r="RRD18" s="91"/>
      <c r="RRE18" s="85"/>
      <c r="RRF18" s="91"/>
      <c r="RRG18" s="85"/>
      <c r="RRH18" s="91"/>
      <c r="RRI18" s="85"/>
      <c r="RRJ18" s="91"/>
      <c r="RRK18" s="85"/>
      <c r="RRL18" s="91"/>
      <c r="RRM18" s="85"/>
      <c r="RRN18" s="91"/>
      <c r="RRO18" s="85"/>
      <c r="RRP18" s="91"/>
      <c r="RRQ18" s="85"/>
      <c r="RRR18" s="91"/>
      <c r="RRS18" s="85"/>
      <c r="RRT18" s="91"/>
      <c r="RRU18" s="85"/>
      <c r="RRV18" s="91"/>
      <c r="RRW18" s="85"/>
      <c r="RRX18" s="91"/>
      <c r="RRY18" s="85"/>
      <c r="RRZ18" s="91"/>
      <c r="RSA18" s="85"/>
      <c r="RSB18" s="91"/>
      <c r="RSC18" s="85"/>
      <c r="RSD18" s="91"/>
      <c r="RSE18" s="85"/>
      <c r="RSF18" s="91"/>
      <c r="RSG18" s="85"/>
      <c r="RSH18" s="91"/>
      <c r="RSI18" s="85"/>
      <c r="RSJ18" s="91"/>
      <c r="RSK18" s="85"/>
      <c r="RSL18" s="91"/>
      <c r="RSM18" s="85"/>
      <c r="RSN18" s="91"/>
      <c r="RSO18" s="85"/>
      <c r="RSP18" s="91"/>
      <c r="RSQ18" s="85"/>
      <c r="RSR18" s="91"/>
      <c r="RSS18" s="85"/>
      <c r="RST18" s="91"/>
      <c r="RSU18" s="85"/>
      <c r="RSV18" s="91"/>
      <c r="RSW18" s="85"/>
      <c r="RSX18" s="91"/>
      <c r="RSY18" s="85"/>
      <c r="RSZ18" s="91"/>
      <c r="RTA18" s="85"/>
      <c r="RTB18" s="91"/>
      <c r="RTC18" s="85"/>
      <c r="RTD18" s="91"/>
      <c r="RTE18" s="85"/>
      <c r="RTF18" s="91"/>
      <c r="RTG18" s="85"/>
      <c r="RTH18" s="91"/>
      <c r="RTI18" s="85"/>
      <c r="RTJ18" s="91"/>
      <c r="RTK18" s="85"/>
      <c r="RTL18" s="91"/>
      <c r="RTM18" s="85"/>
      <c r="RTN18" s="91"/>
      <c r="RTO18" s="85"/>
      <c r="RTP18" s="91"/>
      <c r="RTQ18" s="85"/>
      <c r="RTR18" s="91"/>
      <c r="RTS18" s="85"/>
      <c r="RTT18" s="91"/>
      <c r="RTU18" s="85"/>
      <c r="RTV18" s="91"/>
      <c r="RTW18" s="85"/>
      <c r="RTX18" s="91"/>
      <c r="RTY18" s="85"/>
      <c r="RTZ18" s="91"/>
      <c r="RUA18" s="85"/>
      <c r="RUB18" s="91"/>
      <c r="RUC18" s="85"/>
      <c r="RUD18" s="91"/>
      <c r="RUE18" s="85"/>
      <c r="RUF18" s="91"/>
      <c r="RUG18" s="85"/>
      <c r="RUH18" s="91"/>
      <c r="RUI18" s="85"/>
      <c r="RUJ18" s="91"/>
      <c r="RUK18" s="85"/>
      <c r="RUL18" s="91"/>
      <c r="RUM18" s="85"/>
      <c r="RUN18" s="91"/>
      <c r="RUO18" s="85"/>
      <c r="RUP18" s="91"/>
      <c r="RUQ18" s="85"/>
      <c r="RUR18" s="91"/>
      <c r="RUS18" s="85"/>
      <c r="RUT18" s="91"/>
      <c r="RUU18" s="85"/>
      <c r="RUV18" s="91"/>
      <c r="RUW18" s="85"/>
      <c r="RUX18" s="91"/>
      <c r="RUY18" s="85"/>
      <c r="RUZ18" s="91"/>
      <c r="RVA18" s="85"/>
      <c r="RVB18" s="91"/>
      <c r="RVC18" s="85"/>
      <c r="RVD18" s="91"/>
      <c r="RVE18" s="85"/>
      <c r="RVF18" s="91"/>
      <c r="RVG18" s="85"/>
      <c r="RVH18" s="91"/>
      <c r="RVI18" s="85"/>
      <c r="RVJ18" s="91"/>
      <c r="RVK18" s="85"/>
      <c r="RVL18" s="91"/>
      <c r="RVM18" s="85"/>
      <c r="RVN18" s="91"/>
      <c r="RVO18" s="85"/>
      <c r="RVP18" s="91"/>
      <c r="RVQ18" s="85"/>
      <c r="RVR18" s="91"/>
      <c r="RVS18" s="85"/>
      <c r="RVT18" s="91"/>
      <c r="RVU18" s="85"/>
      <c r="RVV18" s="91"/>
      <c r="RVW18" s="85"/>
      <c r="RVX18" s="91"/>
      <c r="RVY18" s="85"/>
      <c r="RVZ18" s="91"/>
      <c r="RWA18" s="85"/>
      <c r="RWB18" s="91"/>
      <c r="RWC18" s="85"/>
      <c r="RWD18" s="91"/>
      <c r="RWE18" s="85"/>
      <c r="RWF18" s="91"/>
      <c r="RWG18" s="85"/>
      <c r="RWH18" s="91"/>
      <c r="RWI18" s="85"/>
      <c r="RWJ18" s="91"/>
      <c r="RWK18" s="85"/>
      <c r="RWL18" s="91"/>
      <c r="RWM18" s="85"/>
      <c r="RWN18" s="91"/>
      <c r="RWO18" s="85"/>
      <c r="RWP18" s="91"/>
      <c r="RWQ18" s="85"/>
      <c r="RWR18" s="91"/>
      <c r="RWS18" s="85"/>
      <c r="RWT18" s="91"/>
      <c r="RWU18" s="85"/>
      <c r="RWV18" s="91"/>
      <c r="RWW18" s="85"/>
      <c r="RWX18" s="91"/>
      <c r="RWY18" s="85"/>
      <c r="RWZ18" s="91"/>
      <c r="RXA18" s="85"/>
      <c r="RXB18" s="91"/>
      <c r="RXC18" s="85"/>
      <c r="RXD18" s="91"/>
      <c r="RXE18" s="85"/>
      <c r="RXF18" s="91"/>
      <c r="RXG18" s="85"/>
      <c r="RXH18" s="91"/>
      <c r="RXI18" s="85"/>
      <c r="RXJ18" s="91"/>
      <c r="RXK18" s="85"/>
      <c r="RXL18" s="91"/>
      <c r="RXM18" s="85"/>
      <c r="RXN18" s="91"/>
      <c r="RXO18" s="85"/>
      <c r="RXP18" s="91"/>
      <c r="RXQ18" s="85"/>
      <c r="RXR18" s="91"/>
      <c r="RXS18" s="85"/>
      <c r="RXT18" s="91"/>
      <c r="RXU18" s="85"/>
      <c r="RXV18" s="91"/>
      <c r="RXW18" s="85"/>
      <c r="RXX18" s="91"/>
      <c r="RXY18" s="85"/>
      <c r="RXZ18" s="91"/>
      <c r="RYA18" s="85"/>
      <c r="RYB18" s="91"/>
      <c r="RYC18" s="85"/>
      <c r="RYD18" s="91"/>
      <c r="RYE18" s="85"/>
      <c r="RYF18" s="91"/>
      <c r="RYG18" s="85"/>
      <c r="RYH18" s="91"/>
      <c r="RYI18" s="85"/>
      <c r="RYJ18" s="91"/>
      <c r="RYK18" s="85"/>
      <c r="RYL18" s="91"/>
      <c r="RYM18" s="85"/>
      <c r="RYN18" s="91"/>
      <c r="RYO18" s="85"/>
      <c r="RYP18" s="91"/>
      <c r="RYQ18" s="85"/>
      <c r="RYR18" s="91"/>
      <c r="RYS18" s="85"/>
      <c r="RYT18" s="91"/>
      <c r="RYU18" s="85"/>
      <c r="RYV18" s="91"/>
      <c r="RYW18" s="85"/>
      <c r="RYX18" s="91"/>
      <c r="RYY18" s="85"/>
      <c r="RYZ18" s="91"/>
      <c r="RZA18" s="85"/>
      <c r="RZB18" s="91"/>
      <c r="RZC18" s="85"/>
      <c r="RZD18" s="91"/>
      <c r="RZE18" s="85"/>
      <c r="RZF18" s="91"/>
      <c r="RZG18" s="85"/>
      <c r="RZH18" s="91"/>
      <c r="RZI18" s="85"/>
      <c r="RZJ18" s="91"/>
      <c r="RZK18" s="85"/>
      <c r="RZL18" s="91"/>
      <c r="RZM18" s="85"/>
      <c r="RZN18" s="91"/>
      <c r="RZO18" s="85"/>
      <c r="RZP18" s="91"/>
      <c r="RZQ18" s="85"/>
      <c r="RZR18" s="91"/>
      <c r="RZS18" s="85"/>
      <c r="RZT18" s="91"/>
      <c r="RZU18" s="85"/>
      <c r="RZV18" s="91"/>
      <c r="RZW18" s="85"/>
      <c r="RZX18" s="91"/>
      <c r="RZY18" s="85"/>
      <c r="RZZ18" s="91"/>
      <c r="SAA18" s="85"/>
      <c r="SAB18" s="91"/>
      <c r="SAC18" s="85"/>
      <c r="SAD18" s="91"/>
      <c r="SAE18" s="85"/>
      <c r="SAF18" s="91"/>
      <c r="SAG18" s="85"/>
      <c r="SAH18" s="91"/>
      <c r="SAI18" s="85"/>
      <c r="SAJ18" s="91"/>
      <c r="SAK18" s="85"/>
      <c r="SAL18" s="91"/>
      <c r="SAM18" s="85"/>
      <c r="SAN18" s="91"/>
      <c r="SAO18" s="85"/>
      <c r="SAP18" s="91"/>
      <c r="SAQ18" s="85"/>
      <c r="SAR18" s="91"/>
      <c r="SAS18" s="85"/>
      <c r="SAT18" s="91"/>
      <c r="SAU18" s="85"/>
      <c r="SAV18" s="91"/>
      <c r="SAW18" s="85"/>
      <c r="SAX18" s="91"/>
      <c r="SAY18" s="85"/>
      <c r="SAZ18" s="91"/>
      <c r="SBA18" s="85"/>
      <c r="SBB18" s="91"/>
      <c r="SBC18" s="85"/>
      <c r="SBD18" s="91"/>
      <c r="SBE18" s="85"/>
      <c r="SBF18" s="91"/>
      <c r="SBG18" s="85"/>
      <c r="SBH18" s="91"/>
      <c r="SBI18" s="85"/>
      <c r="SBJ18" s="91"/>
      <c r="SBK18" s="85"/>
      <c r="SBL18" s="91"/>
      <c r="SBM18" s="85"/>
      <c r="SBN18" s="91"/>
      <c r="SBO18" s="85"/>
      <c r="SBP18" s="91"/>
      <c r="SBQ18" s="85"/>
      <c r="SBR18" s="91"/>
      <c r="SBS18" s="85"/>
      <c r="SBT18" s="91"/>
      <c r="SBU18" s="85"/>
      <c r="SBV18" s="91"/>
      <c r="SBW18" s="85"/>
      <c r="SBX18" s="91"/>
      <c r="SBY18" s="85"/>
      <c r="SBZ18" s="91"/>
      <c r="SCA18" s="85"/>
      <c r="SCB18" s="91"/>
      <c r="SCC18" s="85"/>
      <c r="SCD18" s="91"/>
      <c r="SCE18" s="85"/>
      <c r="SCF18" s="91"/>
      <c r="SCG18" s="85"/>
      <c r="SCH18" s="91"/>
      <c r="SCI18" s="85"/>
      <c r="SCJ18" s="91"/>
      <c r="SCK18" s="85"/>
      <c r="SCL18" s="91"/>
      <c r="SCM18" s="85"/>
      <c r="SCN18" s="91"/>
      <c r="SCO18" s="85"/>
      <c r="SCP18" s="91"/>
      <c r="SCQ18" s="85"/>
      <c r="SCR18" s="91"/>
      <c r="SCS18" s="85"/>
      <c r="SCT18" s="91"/>
      <c r="SCU18" s="85"/>
      <c r="SCV18" s="91"/>
      <c r="SCW18" s="85"/>
      <c r="SCX18" s="91"/>
      <c r="SCY18" s="85"/>
      <c r="SCZ18" s="91"/>
      <c r="SDA18" s="85"/>
      <c r="SDB18" s="91"/>
      <c r="SDC18" s="85"/>
      <c r="SDD18" s="91"/>
      <c r="SDE18" s="85"/>
      <c r="SDF18" s="91"/>
      <c r="SDG18" s="85"/>
      <c r="SDH18" s="91"/>
      <c r="SDI18" s="85"/>
      <c r="SDJ18" s="91"/>
      <c r="SDK18" s="85"/>
      <c r="SDL18" s="91"/>
      <c r="SDM18" s="85"/>
      <c r="SDN18" s="91"/>
      <c r="SDO18" s="85"/>
      <c r="SDP18" s="91"/>
      <c r="SDQ18" s="85"/>
      <c r="SDR18" s="91"/>
      <c r="SDS18" s="85"/>
      <c r="SDT18" s="91"/>
      <c r="SDU18" s="85"/>
      <c r="SDV18" s="91"/>
      <c r="SDW18" s="85"/>
      <c r="SDX18" s="91"/>
      <c r="SDY18" s="85"/>
      <c r="SDZ18" s="91"/>
      <c r="SEA18" s="85"/>
      <c r="SEB18" s="91"/>
      <c r="SEC18" s="85"/>
      <c r="SED18" s="91"/>
      <c r="SEE18" s="85"/>
      <c r="SEF18" s="91"/>
      <c r="SEG18" s="85"/>
      <c r="SEH18" s="91"/>
      <c r="SEI18" s="85"/>
      <c r="SEJ18" s="91"/>
      <c r="SEK18" s="85"/>
      <c r="SEL18" s="91"/>
      <c r="SEM18" s="85"/>
      <c r="SEN18" s="91"/>
      <c r="SEO18" s="85"/>
      <c r="SEP18" s="91"/>
      <c r="SEQ18" s="85"/>
      <c r="SER18" s="91"/>
      <c r="SES18" s="85"/>
      <c r="SET18" s="91"/>
      <c r="SEU18" s="85"/>
      <c r="SEV18" s="91"/>
      <c r="SEW18" s="85"/>
      <c r="SEX18" s="91"/>
      <c r="SEY18" s="85"/>
      <c r="SEZ18" s="91"/>
      <c r="SFA18" s="85"/>
      <c r="SFB18" s="91"/>
      <c r="SFC18" s="85"/>
      <c r="SFD18" s="91"/>
      <c r="SFE18" s="85"/>
      <c r="SFF18" s="91"/>
      <c r="SFG18" s="85"/>
      <c r="SFH18" s="91"/>
      <c r="SFI18" s="85"/>
      <c r="SFJ18" s="91"/>
      <c r="SFK18" s="85"/>
      <c r="SFL18" s="91"/>
      <c r="SFM18" s="85"/>
      <c r="SFN18" s="91"/>
      <c r="SFO18" s="85"/>
      <c r="SFP18" s="91"/>
      <c r="SFQ18" s="85"/>
      <c r="SFR18" s="91"/>
      <c r="SFS18" s="85"/>
      <c r="SFT18" s="91"/>
      <c r="SFU18" s="85"/>
      <c r="SFV18" s="91"/>
      <c r="SFW18" s="85"/>
      <c r="SFX18" s="91"/>
      <c r="SFY18" s="85"/>
      <c r="SFZ18" s="91"/>
      <c r="SGA18" s="85"/>
      <c r="SGB18" s="91"/>
      <c r="SGC18" s="85"/>
      <c r="SGD18" s="91"/>
      <c r="SGE18" s="85"/>
      <c r="SGF18" s="91"/>
      <c r="SGG18" s="85"/>
      <c r="SGH18" s="91"/>
      <c r="SGI18" s="85"/>
      <c r="SGJ18" s="91"/>
      <c r="SGK18" s="85"/>
      <c r="SGL18" s="91"/>
      <c r="SGM18" s="85"/>
      <c r="SGN18" s="91"/>
      <c r="SGO18" s="85"/>
      <c r="SGP18" s="91"/>
      <c r="SGQ18" s="85"/>
      <c r="SGR18" s="91"/>
      <c r="SGS18" s="85"/>
      <c r="SGT18" s="91"/>
      <c r="SGU18" s="85"/>
      <c r="SGV18" s="91"/>
      <c r="SGW18" s="85"/>
      <c r="SGX18" s="91"/>
      <c r="SGY18" s="85"/>
      <c r="SGZ18" s="91"/>
      <c r="SHA18" s="85"/>
      <c r="SHB18" s="91"/>
      <c r="SHC18" s="85"/>
      <c r="SHD18" s="91"/>
      <c r="SHE18" s="85"/>
      <c r="SHF18" s="91"/>
      <c r="SHG18" s="85"/>
      <c r="SHH18" s="91"/>
      <c r="SHI18" s="85"/>
      <c r="SHJ18" s="91"/>
      <c r="SHK18" s="85"/>
      <c r="SHL18" s="91"/>
      <c r="SHM18" s="85"/>
      <c r="SHN18" s="91"/>
      <c r="SHO18" s="85"/>
      <c r="SHP18" s="91"/>
      <c r="SHQ18" s="85"/>
      <c r="SHR18" s="91"/>
      <c r="SHS18" s="85"/>
      <c r="SHT18" s="91"/>
      <c r="SHU18" s="85"/>
      <c r="SHV18" s="91"/>
      <c r="SHW18" s="85"/>
      <c r="SHX18" s="91"/>
      <c r="SHY18" s="85"/>
      <c r="SHZ18" s="91"/>
      <c r="SIA18" s="85"/>
      <c r="SIB18" s="91"/>
      <c r="SIC18" s="85"/>
      <c r="SID18" s="91"/>
      <c r="SIE18" s="85"/>
      <c r="SIF18" s="91"/>
      <c r="SIG18" s="85"/>
      <c r="SIH18" s="91"/>
      <c r="SII18" s="85"/>
      <c r="SIJ18" s="91"/>
      <c r="SIK18" s="85"/>
      <c r="SIL18" s="91"/>
      <c r="SIM18" s="85"/>
      <c r="SIN18" s="91"/>
      <c r="SIO18" s="85"/>
      <c r="SIP18" s="91"/>
      <c r="SIQ18" s="85"/>
      <c r="SIR18" s="91"/>
      <c r="SIS18" s="85"/>
      <c r="SIT18" s="91"/>
      <c r="SIU18" s="85"/>
      <c r="SIV18" s="91"/>
      <c r="SIW18" s="85"/>
      <c r="SIX18" s="91"/>
      <c r="SIY18" s="85"/>
      <c r="SIZ18" s="91"/>
      <c r="SJA18" s="85"/>
      <c r="SJB18" s="91"/>
      <c r="SJC18" s="85"/>
      <c r="SJD18" s="91"/>
      <c r="SJE18" s="85"/>
      <c r="SJF18" s="91"/>
      <c r="SJG18" s="85"/>
      <c r="SJH18" s="91"/>
      <c r="SJI18" s="85"/>
      <c r="SJJ18" s="91"/>
      <c r="SJK18" s="85"/>
      <c r="SJL18" s="91"/>
      <c r="SJM18" s="85"/>
      <c r="SJN18" s="91"/>
      <c r="SJO18" s="85"/>
      <c r="SJP18" s="91"/>
      <c r="SJQ18" s="85"/>
      <c r="SJR18" s="91"/>
      <c r="SJS18" s="85"/>
      <c r="SJT18" s="91"/>
      <c r="SJU18" s="85"/>
      <c r="SJV18" s="91"/>
      <c r="SJW18" s="85"/>
      <c r="SJX18" s="91"/>
      <c r="SJY18" s="85"/>
      <c r="SJZ18" s="91"/>
      <c r="SKA18" s="85"/>
      <c r="SKB18" s="91"/>
      <c r="SKC18" s="85"/>
      <c r="SKD18" s="91"/>
      <c r="SKE18" s="85"/>
      <c r="SKF18" s="91"/>
      <c r="SKG18" s="85"/>
      <c r="SKH18" s="91"/>
      <c r="SKI18" s="85"/>
      <c r="SKJ18" s="91"/>
      <c r="SKK18" s="85"/>
      <c r="SKL18" s="91"/>
      <c r="SKM18" s="85"/>
      <c r="SKN18" s="91"/>
      <c r="SKO18" s="85"/>
      <c r="SKP18" s="91"/>
      <c r="SKQ18" s="85"/>
      <c r="SKR18" s="91"/>
      <c r="SKS18" s="85"/>
      <c r="SKT18" s="91"/>
      <c r="SKU18" s="85"/>
      <c r="SKV18" s="91"/>
      <c r="SKW18" s="85"/>
      <c r="SKX18" s="91"/>
      <c r="SKY18" s="85"/>
      <c r="SKZ18" s="91"/>
      <c r="SLA18" s="85"/>
      <c r="SLB18" s="91"/>
      <c r="SLC18" s="85"/>
      <c r="SLD18" s="91"/>
      <c r="SLE18" s="85"/>
      <c r="SLF18" s="91"/>
      <c r="SLG18" s="85"/>
      <c r="SLH18" s="91"/>
      <c r="SLI18" s="85"/>
      <c r="SLJ18" s="91"/>
      <c r="SLK18" s="85"/>
      <c r="SLL18" s="91"/>
      <c r="SLM18" s="85"/>
      <c r="SLN18" s="91"/>
      <c r="SLO18" s="85"/>
      <c r="SLP18" s="91"/>
      <c r="SLQ18" s="85"/>
      <c r="SLR18" s="91"/>
      <c r="SLS18" s="85"/>
      <c r="SLT18" s="91"/>
      <c r="SLU18" s="85"/>
      <c r="SLV18" s="91"/>
      <c r="SLW18" s="85"/>
      <c r="SLX18" s="91"/>
      <c r="SLY18" s="85"/>
      <c r="SLZ18" s="91"/>
      <c r="SMA18" s="85"/>
      <c r="SMB18" s="91"/>
      <c r="SMC18" s="85"/>
      <c r="SMD18" s="91"/>
      <c r="SME18" s="85"/>
      <c r="SMF18" s="91"/>
      <c r="SMG18" s="85"/>
      <c r="SMH18" s="91"/>
      <c r="SMI18" s="85"/>
      <c r="SMJ18" s="91"/>
      <c r="SMK18" s="85"/>
      <c r="SML18" s="91"/>
      <c r="SMM18" s="85"/>
      <c r="SMN18" s="91"/>
      <c r="SMO18" s="85"/>
      <c r="SMP18" s="91"/>
      <c r="SMQ18" s="85"/>
      <c r="SMR18" s="91"/>
      <c r="SMS18" s="85"/>
      <c r="SMT18" s="91"/>
      <c r="SMU18" s="85"/>
      <c r="SMV18" s="91"/>
      <c r="SMW18" s="85"/>
      <c r="SMX18" s="91"/>
      <c r="SMY18" s="85"/>
      <c r="SMZ18" s="91"/>
      <c r="SNA18" s="85"/>
      <c r="SNB18" s="91"/>
      <c r="SNC18" s="85"/>
      <c r="SND18" s="91"/>
      <c r="SNE18" s="85"/>
      <c r="SNF18" s="91"/>
      <c r="SNG18" s="85"/>
      <c r="SNH18" s="91"/>
      <c r="SNI18" s="85"/>
      <c r="SNJ18" s="91"/>
      <c r="SNK18" s="85"/>
      <c r="SNL18" s="91"/>
      <c r="SNM18" s="85"/>
      <c r="SNN18" s="91"/>
      <c r="SNO18" s="85"/>
      <c r="SNP18" s="91"/>
      <c r="SNQ18" s="85"/>
      <c r="SNR18" s="91"/>
      <c r="SNS18" s="85"/>
      <c r="SNT18" s="91"/>
      <c r="SNU18" s="85"/>
      <c r="SNV18" s="91"/>
      <c r="SNW18" s="85"/>
      <c r="SNX18" s="91"/>
      <c r="SNY18" s="85"/>
      <c r="SNZ18" s="91"/>
      <c r="SOA18" s="85"/>
      <c r="SOB18" s="91"/>
      <c r="SOC18" s="85"/>
      <c r="SOD18" s="91"/>
      <c r="SOE18" s="85"/>
      <c r="SOF18" s="91"/>
      <c r="SOG18" s="85"/>
      <c r="SOH18" s="91"/>
      <c r="SOI18" s="85"/>
      <c r="SOJ18" s="91"/>
      <c r="SOK18" s="85"/>
      <c r="SOL18" s="91"/>
      <c r="SOM18" s="85"/>
      <c r="SON18" s="91"/>
      <c r="SOO18" s="85"/>
      <c r="SOP18" s="91"/>
      <c r="SOQ18" s="85"/>
      <c r="SOR18" s="91"/>
      <c r="SOS18" s="85"/>
      <c r="SOT18" s="91"/>
      <c r="SOU18" s="85"/>
      <c r="SOV18" s="91"/>
      <c r="SOW18" s="85"/>
      <c r="SOX18" s="91"/>
      <c r="SOY18" s="85"/>
      <c r="SOZ18" s="91"/>
      <c r="SPA18" s="85"/>
      <c r="SPB18" s="91"/>
      <c r="SPC18" s="85"/>
      <c r="SPD18" s="91"/>
      <c r="SPE18" s="85"/>
      <c r="SPF18" s="91"/>
      <c r="SPG18" s="85"/>
      <c r="SPH18" s="91"/>
      <c r="SPI18" s="85"/>
      <c r="SPJ18" s="91"/>
      <c r="SPK18" s="85"/>
      <c r="SPL18" s="91"/>
      <c r="SPM18" s="85"/>
      <c r="SPN18" s="91"/>
      <c r="SPO18" s="85"/>
      <c r="SPP18" s="91"/>
      <c r="SPQ18" s="85"/>
      <c r="SPR18" s="91"/>
      <c r="SPS18" s="85"/>
      <c r="SPT18" s="91"/>
      <c r="SPU18" s="85"/>
      <c r="SPV18" s="91"/>
      <c r="SPW18" s="85"/>
      <c r="SPX18" s="91"/>
      <c r="SPY18" s="85"/>
      <c r="SPZ18" s="91"/>
      <c r="SQA18" s="85"/>
      <c r="SQB18" s="91"/>
      <c r="SQC18" s="85"/>
      <c r="SQD18" s="91"/>
      <c r="SQE18" s="85"/>
      <c r="SQF18" s="91"/>
      <c r="SQG18" s="85"/>
      <c r="SQH18" s="91"/>
      <c r="SQI18" s="85"/>
      <c r="SQJ18" s="91"/>
      <c r="SQK18" s="85"/>
      <c r="SQL18" s="91"/>
      <c r="SQM18" s="85"/>
      <c r="SQN18" s="91"/>
      <c r="SQO18" s="85"/>
      <c r="SQP18" s="91"/>
      <c r="SQQ18" s="85"/>
      <c r="SQR18" s="91"/>
      <c r="SQS18" s="85"/>
      <c r="SQT18" s="91"/>
      <c r="SQU18" s="85"/>
      <c r="SQV18" s="91"/>
      <c r="SQW18" s="85"/>
      <c r="SQX18" s="91"/>
      <c r="SQY18" s="85"/>
      <c r="SQZ18" s="91"/>
      <c r="SRA18" s="85"/>
      <c r="SRB18" s="91"/>
      <c r="SRC18" s="85"/>
      <c r="SRD18" s="91"/>
      <c r="SRE18" s="85"/>
      <c r="SRF18" s="91"/>
      <c r="SRG18" s="85"/>
      <c r="SRH18" s="91"/>
      <c r="SRI18" s="85"/>
      <c r="SRJ18" s="91"/>
      <c r="SRK18" s="85"/>
      <c r="SRL18" s="91"/>
      <c r="SRM18" s="85"/>
      <c r="SRN18" s="91"/>
      <c r="SRO18" s="85"/>
      <c r="SRP18" s="91"/>
      <c r="SRQ18" s="85"/>
      <c r="SRR18" s="91"/>
      <c r="SRS18" s="85"/>
      <c r="SRT18" s="91"/>
      <c r="SRU18" s="85"/>
      <c r="SRV18" s="91"/>
      <c r="SRW18" s="85"/>
      <c r="SRX18" s="91"/>
      <c r="SRY18" s="85"/>
      <c r="SRZ18" s="91"/>
      <c r="SSA18" s="85"/>
      <c r="SSB18" s="91"/>
      <c r="SSC18" s="85"/>
      <c r="SSD18" s="91"/>
      <c r="SSE18" s="85"/>
      <c r="SSF18" s="91"/>
      <c r="SSG18" s="85"/>
      <c r="SSH18" s="91"/>
      <c r="SSI18" s="85"/>
      <c r="SSJ18" s="91"/>
      <c r="SSK18" s="85"/>
      <c r="SSL18" s="91"/>
      <c r="SSM18" s="85"/>
      <c r="SSN18" s="91"/>
      <c r="SSO18" s="85"/>
      <c r="SSP18" s="91"/>
      <c r="SSQ18" s="85"/>
      <c r="SSR18" s="91"/>
      <c r="SSS18" s="85"/>
      <c r="SST18" s="91"/>
      <c r="SSU18" s="85"/>
      <c r="SSV18" s="91"/>
      <c r="SSW18" s="85"/>
      <c r="SSX18" s="91"/>
      <c r="SSY18" s="85"/>
      <c r="SSZ18" s="91"/>
      <c r="STA18" s="85"/>
      <c r="STB18" s="91"/>
      <c r="STC18" s="85"/>
      <c r="STD18" s="91"/>
      <c r="STE18" s="85"/>
      <c r="STF18" s="91"/>
      <c r="STG18" s="85"/>
      <c r="STH18" s="91"/>
      <c r="STI18" s="85"/>
      <c r="STJ18" s="91"/>
      <c r="STK18" s="85"/>
      <c r="STL18" s="91"/>
      <c r="STM18" s="85"/>
      <c r="STN18" s="91"/>
      <c r="STO18" s="85"/>
      <c r="STP18" s="91"/>
      <c r="STQ18" s="85"/>
      <c r="STR18" s="91"/>
      <c r="STS18" s="85"/>
      <c r="STT18" s="91"/>
      <c r="STU18" s="85"/>
      <c r="STV18" s="91"/>
      <c r="STW18" s="85"/>
      <c r="STX18" s="91"/>
      <c r="STY18" s="85"/>
      <c r="STZ18" s="91"/>
      <c r="SUA18" s="85"/>
      <c r="SUB18" s="91"/>
      <c r="SUC18" s="85"/>
      <c r="SUD18" s="91"/>
      <c r="SUE18" s="85"/>
      <c r="SUF18" s="91"/>
      <c r="SUG18" s="85"/>
      <c r="SUH18" s="91"/>
      <c r="SUI18" s="85"/>
      <c r="SUJ18" s="91"/>
      <c r="SUK18" s="85"/>
      <c r="SUL18" s="91"/>
      <c r="SUM18" s="85"/>
      <c r="SUN18" s="91"/>
      <c r="SUO18" s="85"/>
      <c r="SUP18" s="91"/>
      <c r="SUQ18" s="85"/>
      <c r="SUR18" s="91"/>
      <c r="SUS18" s="85"/>
      <c r="SUT18" s="91"/>
      <c r="SUU18" s="85"/>
      <c r="SUV18" s="91"/>
      <c r="SUW18" s="85"/>
      <c r="SUX18" s="91"/>
      <c r="SUY18" s="85"/>
      <c r="SUZ18" s="91"/>
      <c r="SVA18" s="85"/>
      <c r="SVB18" s="91"/>
      <c r="SVC18" s="85"/>
      <c r="SVD18" s="91"/>
      <c r="SVE18" s="85"/>
      <c r="SVF18" s="91"/>
      <c r="SVG18" s="85"/>
      <c r="SVH18" s="91"/>
      <c r="SVI18" s="85"/>
      <c r="SVJ18" s="91"/>
      <c r="SVK18" s="85"/>
      <c r="SVL18" s="91"/>
      <c r="SVM18" s="85"/>
      <c r="SVN18" s="91"/>
      <c r="SVO18" s="85"/>
      <c r="SVP18" s="91"/>
      <c r="SVQ18" s="85"/>
      <c r="SVR18" s="91"/>
      <c r="SVS18" s="85"/>
      <c r="SVT18" s="91"/>
      <c r="SVU18" s="85"/>
      <c r="SVV18" s="91"/>
      <c r="SVW18" s="85"/>
      <c r="SVX18" s="91"/>
      <c r="SVY18" s="85"/>
      <c r="SVZ18" s="91"/>
      <c r="SWA18" s="85"/>
      <c r="SWB18" s="91"/>
      <c r="SWC18" s="85"/>
      <c r="SWD18" s="91"/>
      <c r="SWE18" s="85"/>
      <c r="SWF18" s="91"/>
      <c r="SWG18" s="85"/>
      <c r="SWH18" s="91"/>
      <c r="SWI18" s="85"/>
      <c r="SWJ18" s="91"/>
      <c r="SWK18" s="85"/>
      <c r="SWL18" s="91"/>
      <c r="SWM18" s="85"/>
      <c r="SWN18" s="91"/>
      <c r="SWO18" s="85"/>
      <c r="SWP18" s="91"/>
      <c r="SWQ18" s="85"/>
      <c r="SWR18" s="91"/>
      <c r="SWS18" s="85"/>
      <c r="SWT18" s="91"/>
      <c r="SWU18" s="85"/>
      <c r="SWV18" s="91"/>
      <c r="SWW18" s="85"/>
      <c r="SWX18" s="91"/>
      <c r="SWY18" s="85"/>
      <c r="SWZ18" s="91"/>
      <c r="SXA18" s="85"/>
      <c r="SXB18" s="91"/>
      <c r="SXC18" s="85"/>
      <c r="SXD18" s="91"/>
      <c r="SXE18" s="85"/>
      <c r="SXF18" s="91"/>
      <c r="SXG18" s="85"/>
      <c r="SXH18" s="91"/>
      <c r="SXI18" s="85"/>
      <c r="SXJ18" s="91"/>
      <c r="SXK18" s="85"/>
      <c r="SXL18" s="91"/>
      <c r="SXM18" s="85"/>
      <c r="SXN18" s="91"/>
      <c r="SXO18" s="85"/>
      <c r="SXP18" s="91"/>
      <c r="SXQ18" s="85"/>
      <c r="SXR18" s="91"/>
      <c r="SXS18" s="85"/>
      <c r="SXT18" s="91"/>
      <c r="SXU18" s="85"/>
      <c r="SXV18" s="91"/>
      <c r="SXW18" s="85"/>
      <c r="SXX18" s="91"/>
      <c r="SXY18" s="85"/>
      <c r="SXZ18" s="91"/>
      <c r="SYA18" s="85"/>
      <c r="SYB18" s="91"/>
      <c r="SYC18" s="85"/>
      <c r="SYD18" s="91"/>
      <c r="SYE18" s="85"/>
      <c r="SYF18" s="91"/>
      <c r="SYG18" s="85"/>
      <c r="SYH18" s="91"/>
      <c r="SYI18" s="85"/>
      <c r="SYJ18" s="91"/>
      <c r="SYK18" s="85"/>
      <c r="SYL18" s="91"/>
      <c r="SYM18" s="85"/>
      <c r="SYN18" s="91"/>
      <c r="SYO18" s="85"/>
      <c r="SYP18" s="91"/>
      <c r="SYQ18" s="85"/>
      <c r="SYR18" s="91"/>
      <c r="SYS18" s="85"/>
      <c r="SYT18" s="91"/>
      <c r="SYU18" s="85"/>
      <c r="SYV18" s="91"/>
      <c r="SYW18" s="85"/>
      <c r="SYX18" s="91"/>
      <c r="SYY18" s="85"/>
      <c r="SYZ18" s="91"/>
      <c r="SZA18" s="85"/>
      <c r="SZB18" s="91"/>
      <c r="SZC18" s="85"/>
      <c r="SZD18" s="91"/>
      <c r="SZE18" s="85"/>
      <c r="SZF18" s="91"/>
      <c r="SZG18" s="85"/>
      <c r="SZH18" s="91"/>
      <c r="SZI18" s="85"/>
      <c r="SZJ18" s="91"/>
      <c r="SZK18" s="85"/>
      <c r="SZL18" s="91"/>
      <c r="SZM18" s="85"/>
      <c r="SZN18" s="91"/>
      <c r="SZO18" s="85"/>
      <c r="SZP18" s="91"/>
      <c r="SZQ18" s="85"/>
      <c r="SZR18" s="91"/>
      <c r="SZS18" s="85"/>
      <c r="SZT18" s="91"/>
      <c r="SZU18" s="85"/>
      <c r="SZV18" s="91"/>
      <c r="SZW18" s="85"/>
      <c r="SZX18" s="91"/>
      <c r="SZY18" s="85"/>
      <c r="SZZ18" s="91"/>
      <c r="TAA18" s="85"/>
      <c r="TAB18" s="91"/>
      <c r="TAC18" s="85"/>
      <c r="TAD18" s="91"/>
      <c r="TAE18" s="85"/>
      <c r="TAF18" s="91"/>
      <c r="TAG18" s="85"/>
      <c r="TAH18" s="91"/>
      <c r="TAI18" s="85"/>
      <c r="TAJ18" s="91"/>
      <c r="TAK18" s="85"/>
      <c r="TAL18" s="91"/>
      <c r="TAM18" s="85"/>
      <c r="TAN18" s="91"/>
      <c r="TAO18" s="85"/>
      <c r="TAP18" s="91"/>
      <c r="TAQ18" s="85"/>
      <c r="TAR18" s="91"/>
      <c r="TAS18" s="85"/>
      <c r="TAT18" s="91"/>
      <c r="TAU18" s="85"/>
      <c r="TAV18" s="91"/>
      <c r="TAW18" s="85"/>
      <c r="TAX18" s="91"/>
      <c r="TAY18" s="85"/>
      <c r="TAZ18" s="91"/>
      <c r="TBA18" s="85"/>
      <c r="TBB18" s="91"/>
      <c r="TBC18" s="85"/>
      <c r="TBD18" s="91"/>
      <c r="TBE18" s="85"/>
      <c r="TBF18" s="91"/>
      <c r="TBG18" s="85"/>
      <c r="TBH18" s="91"/>
      <c r="TBI18" s="85"/>
      <c r="TBJ18" s="91"/>
      <c r="TBK18" s="85"/>
      <c r="TBL18" s="91"/>
      <c r="TBM18" s="85"/>
      <c r="TBN18" s="91"/>
      <c r="TBO18" s="85"/>
      <c r="TBP18" s="91"/>
      <c r="TBQ18" s="85"/>
      <c r="TBR18" s="91"/>
      <c r="TBS18" s="85"/>
      <c r="TBT18" s="91"/>
      <c r="TBU18" s="85"/>
      <c r="TBV18" s="91"/>
      <c r="TBW18" s="85"/>
      <c r="TBX18" s="91"/>
      <c r="TBY18" s="85"/>
      <c r="TBZ18" s="91"/>
      <c r="TCA18" s="85"/>
      <c r="TCB18" s="91"/>
      <c r="TCC18" s="85"/>
      <c r="TCD18" s="91"/>
      <c r="TCE18" s="85"/>
      <c r="TCF18" s="91"/>
      <c r="TCG18" s="85"/>
      <c r="TCH18" s="91"/>
      <c r="TCI18" s="85"/>
      <c r="TCJ18" s="91"/>
      <c r="TCK18" s="85"/>
      <c r="TCL18" s="91"/>
      <c r="TCM18" s="85"/>
      <c r="TCN18" s="91"/>
      <c r="TCO18" s="85"/>
      <c r="TCP18" s="91"/>
      <c r="TCQ18" s="85"/>
      <c r="TCR18" s="91"/>
      <c r="TCS18" s="85"/>
      <c r="TCT18" s="91"/>
      <c r="TCU18" s="85"/>
      <c r="TCV18" s="91"/>
      <c r="TCW18" s="85"/>
      <c r="TCX18" s="91"/>
      <c r="TCY18" s="85"/>
      <c r="TCZ18" s="91"/>
      <c r="TDA18" s="85"/>
      <c r="TDB18" s="91"/>
      <c r="TDC18" s="85"/>
      <c r="TDD18" s="91"/>
      <c r="TDE18" s="85"/>
      <c r="TDF18" s="91"/>
      <c r="TDG18" s="85"/>
      <c r="TDH18" s="91"/>
      <c r="TDI18" s="85"/>
      <c r="TDJ18" s="91"/>
      <c r="TDK18" s="85"/>
      <c r="TDL18" s="91"/>
      <c r="TDM18" s="85"/>
      <c r="TDN18" s="91"/>
      <c r="TDO18" s="85"/>
      <c r="TDP18" s="91"/>
      <c r="TDQ18" s="85"/>
      <c r="TDR18" s="91"/>
      <c r="TDS18" s="85"/>
      <c r="TDT18" s="91"/>
      <c r="TDU18" s="85"/>
      <c r="TDV18" s="91"/>
      <c r="TDW18" s="85"/>
      <c r="TDX18" s="91"/>
      <c r="TDY18" s="85"/>
      <c r="TDZ18" s="91"/>
      <c r="TEA18" s="85"/>
      <c r="TEB18" s="91"/>
      <c r="TEC18" s="85"/>
      <c r="TED18" s="91"/>
      <c r="TEE18" s="85"/>
      <c r="TEF18" s="91"/>
      <c r="TEG18" s="85"/>
      <c r="TEH18" s="91"/>
      <c r="TEI18" s="85"/>
      <c r="TEJ18" s="91"/>
      <c r="TEK18" s="85"/>
      <c r="TEL18" s="91"/>
      <c r="TEM18" s="85"/>
      <c r="TEN18" s="91"/>
      <c r="TEO18" s="85"/>
      <c r="TEP18" s="91"/>
      <c r="TEQ18" s="85"/>
      <c r="TER18" s="91"/>
      <c r="TES18" s="85"/>
      <c r="TET18" s="91"/>
      <c r="TEU18" s="85"/>
      <c r="TEV18" s="91"/>
      <c r="TEW18" s="85"/>
      <c r="TEX18" s="91"/>
      <c r="TEY18" s="85"/>
      <c r="TEZ18" s="91"/>
      <c r="TFA18" s="85"/>
      <c r="TFB18" s="91"/>
      <c r="TFC18" s="85"/>
      <c r="TFD18" s="91"/>
      <c r="TFE18" s="85"/>
      <c r="TFF18" s="91"/>
      <c r="TFG18" s="85"/>
      <c r="TFH18" s="91"/>
      <c r="TFI18" s="85"/>
      <c r="TFJ18" s="91"/>
      <c r="TFK18" s="85"/>
      <c r="TFL18" s="91"/>
      <c r="TFM18" s="85"/>
      <c r="TFN18" s="91"/>
      <c r="TFO18" s="85"/>
      <c r="TFP18" s="91"/>
      <c r="TFQ18" s="85"/>
      <c r="TFR18" s="91"/>
      <c r="TFS18" s="85"/>
      <c r="TFT18" s="91"/>
      <c r="TFU18" s="85"/>
      <c r="TFV18" s="91"/>
      <c r="TFW18" s="85"/>
      <c r="TFX18" s="91"/>
      <c r="TFY18" s="85"/>
      <c r="TFZ18" s="91"/>
      <c r="TGA18" s="85"/>
      <c r="TGB18" s="91"/>
      <c r="TGC18" s="85"/>
      <c r="TGD18" s="91"/>
      <c r="TGE18" s="85"/>
      <c r="TGF18" s="91"/>
      <c r="TGG18" s="85"/>
      <c r="TGH18" s="91"/>
      <c r="TGI18" s="85"/>
      <c r="TGJ18" s="91"/>
      <c r="TGK18" s="85"/>
      <c r="TGL18" s="91"/>
      <c r="TGM18" s="85"/>
      <c r="TGN18" s="91"/>
      <c r="TGO18" s="85"/>
      <c r="TGP18" s="91"/>
      <c r="TGQ18" s="85"/>
      <c r="TGR18" s="91"/>
      <c r="TGS18" s="85"/>
      <c r="TGT18" s="91"/>
      <c r="TGU18" s="85"/>
      <c r="TGV18" s="91"/>
      <c r="TGW18" s="85"/>
      <c r="TGX18" s="91"/>
      <c r="TGY18" s="85"/>
      <c r="TGZ18" s="91"/>
      <c r="THA18" s="85"/>
      <c r="THB18" s="91"/>
      <c r="THC18" s="85"/>
      <c r="THD18" s="91"/>
      <c r="THE18" s="85"/>
      <c r="THF18" s="91"/>
      <c r="THG18" s="85"/>
      <c r="THH18" s="91"/>
      <c r="THI18" s="85"/>
      <c r="THJ18" s="91"/>
      <c r="THK18" s="85"/>
      <c r="THL18" s="91"/>
      <c r="THM18" s="85"/>
      <c r="THN18" s="91"/>
      <c r="THO18" s="85"/>
      <c r="THP18" s="91"/>
      <c r="THQ18" s="85"/>
      <c r="THR18" s="91"/>
      <c r="THS18" s="85"/>
      <c r="THT18" s="91"/>
      <c r="THU18" s="85"/>
      <c r="THV18" s="91"/>
      <c r="THW18" s="85"/>
      <c r="THX18" s="91"/>
      <c r="THY18" s="85"/>
      <c r="THZ18" s="91"/>
      <c r="TIA18" s="85"/>
      <c r="TIB18" s="91"/>
      <c r="TIC18" s="85"/>
      <c r="TID18" s="91"/>
      <c r="TIE18" s="85"/>
      <c r="TIF18" s="91"/>
      <c r="TIG18" s="85"/>
      <c r="TIH18" s="91"/>
      <c r="TII18" s="85"/>
      <c r="TIJ18" s="91"/>
      <c r="TIK18" s="85"/>
      <c r="TIL18" s="91"/>
      <c r="TIM18" s="85"/>
      <c r="TIN18" s="91"/>
      <c r="TIO18" s="85"/>
      <c r="TIP18" s="91"/>
      <c r="TIQ18" s="85"/>
      <c r="TIR18" s="91"/>
      <c r="TIS18" s="85"/>
      <c r="TIT18" s="91"/>
      <c r="TIU18" s="85"/>
      <c r="TIV18" s="91"/>
      <c r="TIW18" s="85"/>
      <c r="TIX18" s="91"/>
      <c r="TIY18" s="85"/>
      <c r="TIZ18" s="91"/>
      <c r="TJA18" s="85"/>
      <c r="TJB18" s="91"/>
      <c r="TJC18" s="85"/>
      <c r="TJD18" s="91"/>
      <c r="TJE18" s="85"/>
      <c r="TJF18" s="91"/>
      <c r="TJG18" s="85"/>
      <c r="TJH18" s="91"/>
      <c r="TJI18" s="85"/>
      <c r="TJJ18" s="91"/>
      <c r="TJK18" s="85"/>
      <c r="TJL18" s="91"/>
      <c r="TJM18" s="85"/>
      <c r="TJN18" s="91"/>
      <c r="TJO18" s="85"/>
      <c r="TJP18" s="91"/>
      <c r="TJQ18" s="85"/>
      <c r="TJR18" s="91"/>
      <c r="TJS18" s="85"/>
      <c r="TJT18" s="91"/>
      <c r="TJU18" s="85"/>
      <c r="TJV18" s="91"/>
      <c r="TJW18" s="85"/>
      <c r="TJX18" s="91"/>
      <c r="TJY18" s="85"/>
      <c r="TJZ18" s="91"/>
      <c r="TKA18" s="85"/>
      <c r="TKB18" s="91"/>
      <c r="TKC18" s="85"/>
      <c r="TKD18" s="91"/>
      <c r="TKE18" s="85"/>
      <c r="TKF18" s="91"/>
      <c r="TKG18" s="85"/>
      <c r="TKH18" s="91"/>
      <c r="TKI18" s="85"/>
      <c r="TKJ18" s="91"/>
      <c r="TKK18" s="85"/>
      <c r="TKL18" s="91"/>
      <c r="TKM18" s="85"/>
      <c r="TKN18" s="91"/>
      <c r="TKO18" s="85"/>
      <c r="TKP18" s="91"/>
      <c r="TKQ18" s="85"/>
      <c r="TKR18" s="91"/>
      <c r="TKS18" s="85"/>
      <c r="TKT18" s="91"/>
      <c r="TKU18" s="85"/>
      <c r="TKV18" s="91"/>
      <c r="TKW18" s="85"/>
      <c r="TKX18" s="91"/>
      <c r="TKY18" s="85"/>
      <c r="TKZ18" s="91"/>
      <c r="TLA18" s="85"/>
      <c r="TLB18" s="91"/>
      <c r="TLC18" s="85"/>
      <c r="TLD18" s="91"/>
      <c r="TLE18" s="85"/>
      <c r="TLF18" s="91"/>
      <c r="TLG18" s="85"/>
      <c r="TLH18" s="91"/>
      <c r="TLI18" s="85"/>
      <c r="TLJ18" s="91"/>
      <c r="TLK18" s="85"/>
      <c r="TLL18" s="91"/>
      <c r="TLM18" s="85"/>
      <c r="TLN18" s="91"/>
      <c r="TLO18" s="85"/>
      <c r="TLP18" s="91"/>
      <c r="TLQ18" s="85"/>
      <c r="TLR18" s="91"/>
      <c r="TLS18" s="85"/>
      <c r="TLT18" s="91"/>
      <c r="TLU18" s="85"/>
      <c r="TLV18" s="91"/>
      <c r="TLW18" s="85"/>
      <c r="TLX18" s="91"/>
      <c r="TLY18" s="85"/>
      <c r="TLZ18" s="91"/>
      <c r="TMA18" s="85"/>
      <c r="TMB18" s="91"/>
      <c r="TMC18" s="85"/>
      <c r="TMD18" s="91"/>
      <c r="TME18" s="85"/>
      <c r="TMF18" s="91"/>
      <c r="TMG18" s="85"/>
      <c r="TMH18" s="91"/>
      <c r="TMI18" s="85"/>
      <c r="TMJ18" s="91"/>
      <c r="TMK18" s="85"/>
      <c r="TML18" s="91"/>
      <c r="TMM18" s="85"/>
      <c r="TMN18" s="91"/>
      <c r="TMO18" s="85"/>
      <c r="TMP18" s="91"/>
      <c r="TMQ18" s="85"/>
      <c r="TMR18" s="91"/>
      <c r="TMS18" s="85"/>
      <c r="TMT18" s="91"/>
      <c r="TMU18" s="85"/>
      <c r="TMV18" s="91"/>
      <c r="TMW18" s="85"/>
      <c r="TMX18" s="91"/>
      <c r="TMY18" s="85"/>
      <c r="TMZ18" s="91"/>
      <c r="TNA18" s="85"/>
      <c r="TNB18" s="91"/>
      <c r="TNC18" s="85"/>
      <c r="TND18" s="91"/>
      <c r="TNE18" s="85"/>
      <c r="TNF18" s="91"/>
      <c r="TNG18" s="85"/>
      <c r="TNH18" s="91"/>
      <c r="TNI18" s="85"/>
      <c r="TNJ18" s="91"/>
      <c r="TNK18" s="85"/>
      <c r="TNL18" s="91"/>
      <c r="TNM18" s="85"/>
      <c r="TNN18" s="91"/>
      <c r="TNO18" s="85"/>
      <c r="TNP18" s="91"/>
      <c r="TNQ18" s="85"/>
      <c r="TNR18" s="91"/>
      <c r="TNS18" s="85"/>
      <c r="TNT18" s="91"/>
      <c r="TNU18" s="85"/>
      <c r="TNV18" s="91"/>
      <c r="TNW18" s="85"/>
      <c r="TNX18" s="91"/>
      <c r="TNY18" s="85"/>
      <c r="TNZ18" s="91"/>
      <c r="TOA18" s="85"/>
      <c r="TOB18" s="91"/>
      <c r="TOC18" s="85"/>
      <c r="TOD18" s="91"/>
      <c r="TOE18" s="85"/>
      <c r="TOF18" s="91"/>
      <c r="TOG18" s="85"/>
      <c r="TOH18" s="91"/>
      <c r="TOI18" s="85"/>
      <c r="TOJ18" s="91"/>
      <c r="TOK18" s="85"/>
      <c r="TOL18" s="91"/>
      <c r="TOM18" s="85"/>
      <c r="TON18" s="91"/>
      <c r="TOO18" s="85"/>
      <c r="TOP18" s="91"/>
      <c r="TOQ18" s="85"/>
      <c r="TOR18" s="91"/>
      <c r="TOS18" s="85"/>
      <c r="TOT18" s="91"/>
      <c r="TOU18" s="85"/>
      <c r="TOV18" s="91"/>
      <c r="TOW18" s="85"/>
      <c r="TOX18" s="91"/>
      <c r="TOY18" s="85"/>
      <c r="TOZ18" s="91"/>
      <c r="TPA18" s="85"/>
      <c r="TPB18" s="91"/>
      <c r="TPC18" s="85"/>
      <c r="TPD18" s="91"/>
      <c r="TPE18" s="85"/>
      <c r="TPF18" s="91"/>
      <c r="TPG18" s="85"/>
      <c r="TPH18" s="91"/>
      <c r="TPI18" s="85"/>
      <c r="TPJ18" s="91"/>
      <c r="TPK18" s="85"/>
      <c r="TPL18" s="91"/>
      <c r="TPM18" s="85"/>
      <c r="TPN18" s="91"/>
      <c r="TPO18" s="85"/>
      <c r="TPP18" s="91"/>
      <c r="TPQ18" s="85"/>
      <c r="TPR18" s="91"/>
      <c r="TPS18" s="85"/>
      <c r="TPT18" s="91"/>
      <c r="TPU18" s="85"/>
      <c r="TPV18" s="91"/>
      <c r="TPW18" s="85"/>
      <c r="TPX18" s="91"/>
      <c r="TPY18" s="85"/>
      <c r="TPZ18" s="91"/>
      <c r="TQA18" s="85"/>
      <c r="TQB18" s="91"/>
      <c r="TQC18" s="85"/>
      <c r="TQD18" s="91"/>
      <c r="TQE18" s="85"/>
      <c r="TQF18" s="91"/>
      <c r="TQG18" s="85"/>
      <c r="TQH18" s="91"/>
      <c r="TQI18" s="85"/>
      <c r="TQJ18" s="91"/>
      <c r="TQK18" s="85"/>
      <c r="TQL18" s="91"/>
      <c r="TQM18" s="85"/>
      <c r="TQN18" s="91"/>
      <c r="TQO18" s="85"/>
      <c r="TQP18" s="91"/>
      <c r="TQQ18" s="85"/>
      <c r="TQR18" s="91"/>
      <c r="TQS18" s="85"/>
      <c r="TQT18" s="91"/>
      <c r="TQU18" s="85"/>
      <c r="TQV18" s="91"/>
      <c r="TQW18" s="85"/>
      <c r="TQX18" s="91"/>
      <c r="TQY18" s="85"/>
      <c r="TQZ18" s="91"/>
      <c r="TRA18" s="85"/>
      <c r="TRB18" s="91"/>
      <c r="TRC18" s="85"/>
      <c r="TRD18" s="91"/>
      <c r="TRE18" s="85"/>
      <c r="TRF18" s="91"/>
      <c r="TRG18" s="85"/>
      <c r="TRH18" s="91"/>
      <c r="TRI18" s="85"/>
      <c r="TRJ18" s="91"/>
      <c r="TRK18" s="85"/>
      <c r="TRL18" s="91"/>
      <c r="TRM18" s="85"/>
      <c r="TRN18" s="91"/>
      <c r="TRO18" s="85"/>
      <c r="TRP18" s="91"/>
      <c r="TRQ18" s="85"/>
      <c r="TRR18" s="91"/>
      <c r="TRS18" s="85"/>
      <c r="TRT18" s="91"/>
      <c r="TRU18" s="85"/>
      <c r="TRV18" s="91"/>
      <c r="TRW18" s="85"/>
      <c r="TRX18" s="91"/>
      <c r="TRY18" s="85"/>
      <c r="TRZ18" s="91"/>
      <c r="TSA18" s="85"/>
      <c r="TSB18" s="91"/>
      <c r="TSC18" s="85"/>
      <c r="TSD18" s="91"/>
      <c r="TSE18" s="85"/>
      <c r="TSF18" s="91"/>
      <c r="TSG18" s="85"/>
      <c r="TSH18" s="91"/>
      <c r="TSI18" s="85"/>
      <c r="TSJ18" s="91"/>
      <c r="TSK18" s="85"/>
      <c r="TSL18" s="91"/>
      <c r="TSM18" s="85"/>
      <c r="TSN18" s="91"/>
      <c r="TSO18" s="85"/>
      <c r="TSP18" s="91"/>
      <c r="TSQ18" s="85"/>
      <c r="TSR18" s="91"/>
      <c r="TSS18" s="85"/>
      <c r="TST18" s="91"/>
      <c r="TSU18" s="85"/>
      <c r="TSV18" s="91"/>
      <c r="TSW18" s="85"/>
      <c r="TSX18" s="91"/>
      <c r="TSY18" s="85"/>
      <c r="TSZ18" s="91"/>
      <c r="TTA18" s="85"/>
      <c r="TTB18" s="91"/>
      <c r="TTC18" s="85"/>
      <c r="TTD18" s="91"/>
      <c r="TTE18" s="85"/>
      <c r="TTF18" s="91"/>
      <c r="TTG18" s="85"/>
      <c r="TTH18" s="91"/>
      <c r="TTI18" s="85"/>
      <c r="TTJ18" s="91"/>
      <c r="TTK18" s="85"/>
      <c r="TTL18" s="91"/>
      <c r="TTM18" s="85"/>
      <c r="TTN18" s="91"/>
      <c r="TTO18" s="85"/>
      <c r="TTP18" s="91"/>
      <c r="TTQ18" s="85"/>
      <c r="TTR18" s="91"/>
      <c r="TTS18" s="85"/>
      <c r="TTT18" s="91"/>
      <c r="TTU18" s="85"/>
      <c r="TTV18" s="91"/>
      <c r="TTW18" s="85"/>
      <c r="TTX18" s="91"/>
      <c r="TTY18" s="85"/>
      <c r="TTZ18" s="91"/>
      <c r="TUA18" s="85"/>
      <c r="TUB18" s="91"/>
      <c r="TUC18" s="85"/>
      <c r="TUD18" s="91"/>
      <c r="TUE18" s="85"/>
      <c r="TUF18" s="91"/>
      <c r="TUG18" s="85"/>
      <c r="TUH18" s="91"/>
      <c r="TUI18" s="85"/>
      <c r="TUJ18" s="91"/>
      <c r="TUK18" s="85"/>
      <c r="TUL18" s="91"/>
      <c r="TUM18" s="85"/>
      <c r="TUN18" s="91"/>
      <c r="TUO18" s="85"/>
      <c r="TUP18" s="91"/>
      <c r="TUQ18" s="85"/>
      <c r="TUR18" s="91"/>
      <c r="TUS18" s="85"/>
      <c r="TUT18" s="91"/>
      <c r="TUU18" s="85"/>
      <c r="TUV18" s="91"/>
      <c r="TUW18" s="85"/>
      <c r="TUX18" s="91"/>
      <c r="TUY18" s="85"/>
      <c r="TUZ18" s="91"/>
      <c r="TVA18" s="85"/>
      <c r="TVB18" s="91"/>
      <c r="TVC18" s="85"/>
      <c r="TVD18" s="91"/>
      <c r="TVE18" s="85"/>
      <c r="TVF18" s="91"/>
      <c r="TVG18" s="85"/>
      <c r="TVH18" s="91"/>
      <c r="TVI18" s="85"/>
      <c r="TVJ18" s="91"/>
      <c r="TVK18" s="85"/>
      <c r="TVL18" s="91"/>
      <c r="TVM18" s="85"/>
      <c r="TVN18" s="91"/>
      <c r="TVO18" s="85"/>
      <c r="TVP18" s="91"/>
      <c r="TVQ18" s="85"/>
      <c r="TVR18" s="91"/>
      <c r="TVS18" s="85"/>
      <c r="TVT18" s="91"/>
      <c r="TVU18" s="85"/>
      <c r="TVV18" s="91"/>
      <c r="TVW18" s="85"/>
      <c r="TVX18" s="91"/>
      <c r="TVY18" s="85"/>
      <c r="TVZ18" s="91"/>
      <c r="TWA18" s="85"/>
      <c r="TWB18" s="91"/>
      <c r="TWC18" s="85"/>
      <c r="TWD18" s="91"/>
      <c r="TWE18" s="85"/>
      <c r="TWF18" s="91"/>
      <c r="TWG18" s="85"/>
      <c r="TWH18" s="91"/>
      <c r="TWI18" s="85"/>
      <c r="TWJ18" s="91"/>
      <c r="TWK18" s="85"/>
      <c r="TWL18" s="91"/>
      <c r="TWM18" s="85"/>
      <c r="TWN18" s="91"/>
      <c r="TWO18" s="85"/>
      <c r="TWP18" s="91"/>
      <c r="TWQ18" s="85"/>
      <c r="TWR18" s="91"/>
      <c r="TWS18" s="85"/>
      <c r="TWT18" s="91"/>
      <c r="TWU18" s="85"/>
      <c r="TWV18" s="91"/>
      <c r="TWW18" s="85"/>
      <c r="TWX18" s="91"/>
      <c r="TWY18" s="85"/>
      <c r="TWZ18" s="91"/>
      <c r="TXA18" s="85"/>
      <c r="TXB18" s="91"/>
      <c r="TXC18" s="85"/>
      <c r="TXD18" s="91"/>
      <c r="TXE18" s="85"/>
      <c r="TXF18" s="91"/>
      <c r="TXG18" s="85"/>
      <c r="TXH18" s="91"/>
      <c r="TXI18" s="85"/>
      <c r="TXJ18" s="91"/>
      <c r="TXK18" s="85"/>
      <c r="TXL18" s="91"/>
      <c r="TXM18" s="85"/>
      <c r="TXN18" s="91"/>
      <c r="TXO18" s="85"/>
      <c r="TXP18" s="91"/>
      <c r="TXQ18" s="85"/>
      <c r="TXR18" s="91"/>
      <c r="TXS18" s="85"/>
      <c r="TXT18" s="91"/>
      <c r="TXU18" s="85"/>
      <c r="TXV18" s="91"/>
      <c r="TXW18" s="85"/>
      <c r="TXX18" s="91"/>
      <c r="TXY18" s="85"/>
      <c r="TXZ18" s="91"/>
      <c r="TYA18" s="85"/>
      <c r="TYB18" s="91"/>
      <c r="TYC18" s="85"/>
      <c r="TYD18" s="91"/>
      <c r="TYE18" s="85"/>
      <c r="TYF18" s="91"/>
      <c r="TYG18" s="85"/>
      <c r="TYH18" s="91"/>
      <c r="TYI18" s="85"/>
      <c r="TYJ18" s="91"/>
      <c r="TYK18" s="85"/>
      <c r="TYL18" s="91"/>
      <c r="TYM18" s="85"/>
      <c r="TYN18" s="91"/>
      <c r="TYO18" s="85"/>
      <c r="TYP18" s="91"/>
      <c r="TYQ18" s="85"/>
      <c r="TYR18" s="91"/>
      <c r="TYS18" s="85"/>
      <c r="TYT18" s="91"/>
      <c r="TYU18" s="85"/>
      <c r="TYV18" s="91"/>
      <c r="TYW18" s="85"/>
      <c r="TYX18" s="91"/>
      <c r="TYY18" s="85"/>
      <c r="TYZ18" s="91"/>
      <c r="TZA18" s="85"/>
      <c r="TZB18" s="91"/>
      <c r="TZC18" s="85"/>
      <c r="TZD18" s="91"/>
      <c r="TZE18" s="85"/>
      <c r="TZF18" s="91"/>
      <c r="TZG18" s="85"/>
      <c r="TZH18" s="91"/>
      <c r="TZI18" s="85"/>
      <c r="TZJ18" s="91"/>
      <c r="TZK18" s="85"/>
      <c r="TZL18" s="91"/>
      <c r="TZM18" s="85"/>
      <c r="TZN18" s="91"/>
      <c r="TZO18" s="85"/>
      <c r="TZP18" s="91"/>
      <c r="TZQ18" s="85"/>
      <c r="TZR18" s="91"/>
      <c r="TZS18" s="85"/>
      <c r="TZT18" s="91"/>
      <c r="TZU18" s="85"/>
      <c r="TZV18" s="91"/>
      <c r="TZW18" s="85"/>
      <c r="TZX18" s="91"/>
      <c r="TZY18" s="85"/>
      <c r="TZZ18" s="91"/>
      <c r="UAA18" s="85"/>
      <c r="UAB18" s="91"/>
      <c r="UAC18" s="85"/>
      <c r="UAD18" s="91"/>
      <c r="UAE18" s="85"/>
      <c r="UAF18" s="91"/>
      <c r="UAG18" s="85"/>
      <c r="UAH18" s="91"/>
      <c r="UAI18" s="85"/>
      <c r="UAJ18" s="91"/>
      <c r="UAK18" s="85"/>
      <c r="UAL18" s="91"/>
      <c r="UAM18" s="85"/>
      <c r="UAN18" s="91"/>
      <c r="UAO18" s="85"/>
      <c r="UAP18" s="91"/>
      <c r="UAQ18" s="85"/>
      <c r="UAR18" s="91"/>
      <c r="UAS18" s="85"/>
      <c r="UAT18" s="91"/>
      <c r="UAU18" s="85"/>
      <c r="UAV18" s="91"/>
      <c r="UAW18" s="85"/>
      <c r="UAX18" s="91"/>
      <c r="UAY18" s="85"/>
      <c r="UAZ18" s="91"/>
      <c r="UBA18" s="85"/>
      <c r="UBB18" s="91"/>
      <c r="UBC18" s="85"/>
      <c r="UBD18" s="91"/>
      <c r="UBE18" s="85"/>
      <c r="UBF18" s="91"/>
      <c r="UBG18" s="85"/>
      <c r="UBH18" s="91"/>
      <c r="UBI18" s="85"/>
      <c r="UBJ18" s="91"/>
      <c r="UBK18" s="85"/>
      <c r="UBL18" s="91"/>
      <c r="UBM18" s="85"/>
      <c r="UBN18" s="91"/>
      <c r="UBO18" s="85"/>
      <c r="UBP18" s="91"/>
      <c r="UBQ18" s="85"/>
      <c r="UBR18" s="91"/>
      <c r="UBS18" s="85"/>
      <c r="UBT18" s="91"/>
      <c r="UBU18" s="85"/>
      <c r="UBV18" s="91"/>
      <c r="UBW18" s="85"/>
      <c r="UBX18" s="91"/>
      <c r="UBY18" s="85"/>
      <c r="UBZ18" s="91"/>
      <c r="UCA18" s="85"/>
      <c r="UCB18" s="91"/>
      <c r="UCC18" s="85"/>
      <c r="UCD18" s="91"/>
      <c r="UCE18" s="85"/>
      <c r="UCF18" s="91"/>
      <c r="UCG18" s="85"/>
      <c r="UCH18" s="91"/>
      <c r="UCI18" s="85"/>
      <c r="UCJ18" s="91"/>
      <c r="UCK18" s="85"/>
      <c r="UCL18" s="91"/>
      <c r="UCM18" s="85"/>
      <c r="UCN18" s="91"/>
      <c r="UCO18" s="85"/>
      <c r="UCP18" s="91"/>
      <c r="UCQ18" s="85"/>
      <c r="UCR18" s="91"/>
      <c r="UCS18" s="85"/>
      <c r="UCT18" s="91"/>
      <c r="UCU18" s="85"/>
      <c r="UCV18" s="91"/>
      <c r="UCW18" s="85"/>
      <c r="UCX18" s="91"/>
      <c r="UCY18" s="85"/>
      <c r="UCZ18" s="91"/>
      <c r="UDA18" s="85"/>
      <c r="UDB18" s="91"/>
      <c r="UDC18" s="85"/>
      <c r="UDD18" s="91"/>
      <c r="UDE18" s="85"/>
      <c r="UDF18" s="91"/>
      <c r="UDG18" s="85"/>
      <c r="UDH18" s="91"/>
      <c r="UDI18" s="85"/>
      <c r="UDJ18" s="91"/>
      <c r="UDK18" s="85"/>
      <c r="UDL18" s="91"/>
      <c r="UDM18" s="85"/>
      <c r="UDN18" s="91"/>
      <c r="UDO18" s="85"/>
      <c r="UDP18" s="91"/>
      <c r="UDQ18" s="85"/>
      <c r="UDR18" s="91"/>
      <c r="UDS18" s="85"/>
      <c r="UDT18" s="91"/>
      <c r="UDU18" s="85"/>
      <c r="UDV18" s="91"/>
      <c r="UDW18" s="85"/>
      <c r="UDX18" s="91"/>
      <c r="UDY18" s="85"/>
      <c r="UDZ18" s="91"/>
      <c r="UEA18" s="85"/>
      <c r="UEB18" s="91"/>
      <c r="UEC18" s="85"/>
      <c r="UED18" s="91"/>
      <c r="UEE18" s="85"/>
      <c r="UEF18" s="91"/>
      <c r="UEG18" s="85"/>
      <c r="UEH18" s="91"/>
      <c r="UEI18" s="85"/>
      <c r="UEJ18" s="91"/>
      <c r="UEK18" s="85"/>
      <c r="UEL18" s="91"/>
      <c r="UEM18" s="85"/>
      <c r="UEN18" s="91"/>
      <c r="UEO18" s="85"/>
      <c r="UEP18" s="91"/>
      <c r="UEQ18" s="85"/>
      <c r="UER18" s="91"/>
      <c r="UES18" s="85"/>
      <c r="UET18" s="91"/>
      <c r="UEU18" s="85"/>
      <c r="UEV18" s="91"/>
      <c r="UEW18" s="85"/>
      <c r="UEX18" s="91"/>
      <c r="UEY18" s="85"/>
      <c r="UEZ18" s="91"/>
      <c r="UFA18" s="85"/>
      <c r="UFB18" s="91"/>
      <c r="UFC18" s="85"/>
      <c r="UFD18" s="91"/>
      <c r="UFE18" s="85"/>
      <c r="UFF18" s="91"/>
      <c r="UFG18" s="85"/>
      <c r="UFH18" s="91"/>
      <c r="UFI18" s="85"/>
      <c r="UFJ18" s="91"/>
      <c r="UFK18" s="85"/>
      <c r="UFL18" s="91"/>
      <c r="UFM18" s="85"/>
      <c r="UFN18" s="91"/>
      <c r="UFO18" s="85"/>
      <c r="UFP18" s="91"/>
      <c r="UFQ18" s="85"/>
      <c r="UFR18" s="91"/>
      <c r="UFS18" s="85"/>
      <c r="UFT18" s="91"/>
      <c r="UFU18" s="85"/>
      <c r="UFV18" s="91"/>
      <c r="UFW18" s="85"/>
      <c r="UFX18" s="91"/>
      <c r="UFY18" s="85"/>
      <c r="UFZ18" s="91"/>
      <c r="UGA18" s="85"/>
      <c r="UGB18" s="91"/>
      <c r="UGC18" s="85"/>
      <c r="UGD18" s="91"/>
      <c r="UGE18" s="85"/>
      <c r="UGF18" s="91"/>
      <c r="UGG18" s="85"/>
      <c r="UGH18" s="91"/>
      <c r="UGI18" s="85"/>
      <c r="UGJ18" s="91"/>
      <c r="UGK18" s="85"/>
      <c r="UGL18" s="91"/>
      <c r="UGM18" s="85"/>
      <c r="UGN18" s="91"/>
      <c r="UGO18" s="85"/>
      <c r="UGP18" s="91"/>
      <c r="UGQ18" s="85"/>
      <c r="UGR18" s="91"/>
      <c r="UGS18" s="85"/>
      <c r="UGT18" s="91"/>
      <c r="UGU18" s="85"/>
      <c r="UGV18" s="91"/>
      <c r="UGW18" s="85"/>
      <c r="UGX18" s="91"/>
      <c r="UGY18" s="85"/>
      <c r="UGZ18" s="91"/>
      <c r="UHA18" s="85"/>
      <c r="UHB18" s="91"/>
      <c r="UHC18" s="85"/>
      <c r="UHD18" s="91"/>
      <c r="UHE18" s="85"/>
      <c r="UHF18" s="91"/>
      <c r="UHG18" s="85"/>
      <c r="UHH18" s="91"/>
      <c r="UHI18" s="85"/>
      <c r="UHJ18" s="91"/>
      <c r="UHK18" s="85"/>
      <c r="UHL18" s="91"/>
      <c r="UHM18" s="85"/>
      <c r="UHN18" s="91"/>
      <c r="UHO18" s="85"/>
      <c r="UHP18" s="91"/>
      <c r="UHQ18" s="85"/>
      <c r="UHR18" s="91"/>
      <c r="UHS18" s="85"/>
      <c r="UHT18" s="91"/>
      <c r="UHU18" s="85"/>
      <c r="UHV18" s="91"/>
      <c r="UHW18" s="85"/>
      <c r="UHX18" s="91"/>
      <c r="UHY18" s="85"/>
      <c r="UHZ18" s="91"/>
      <c r="UIA18" s="85"/>
      <c r="UIB18" s="91"/>
      <c r="UIC18" s="85"/>
      <c r="UID18" s="91"/>
      <c r="UIE18" s="85"/>
      <c r="UIF18" s="91"/>
      <c r="UIG18" s="85"/>
      <c r="UIH18" s="91"/>
      <c r="UII18" s="85"/>
      <c r="UIJ18" s="91"/>
      <c r="UIK18" s="85"/>
      <c r="UIL18" s="91"/>
      <c r="UIM18" s="85"/>
      <c r="UIN18" s="91"/>
      <c r="UIO18" s="85"/>
      <c r="UIP18" s="91"/>
      <c r="UIQ18" s="85"/>
      <c r="UIR18" s="91"/>
      <c r="UIS18" s="85"/>
      <c r="UIT18" s="91"/>
      <c r="UIU18" s="85"/>
      <c r="UIV18" s="91"/>
      <c r="UIW18" s="85"/>
      <c r="UIX18" s="91"/>
      <c r="UIY18" s="85"/>
      <c r="UIZ18" s="91"/>
      <c r="UJA18" s="85"/>
      <c r="UJB18" s="91"/>
      <c r="UJC18" s="85"/>
      <c r="UJD18" s="91"/>
      <c r="UJE18" s="85"/>
      <c r="UJF18" s="91"/>
      <c r="UJG18" s="85"/>
      <c r="UJH18" s="91"/>
      <c r="UJI18" s="85"/>
      <c r="UJJ18" s="91"/>
      <c r="UJK18" s="85"/>
      <c r="UJL18" s="91"/>
      <c r="UJM18" s="85"/>
      <c r="UJN18" s="91"/>
      <c r="UJO18" s="85"/>
      <c r="UJP18" s="91"/>
      <c r="UJQ18" s="85"/>
      <c r="UJR18" s="91"/>
      <c r="UJS18" s="85"/>
      <c r="UJT18" s="91"/>
      <c r="UJU18" s="85"/>
      <c r="UJV18" s="91"/>
      <c r="UJW18" s="85"/>
      <c r="UJX18" s="91"/>
      <c r="UJY18" s="85"/>
      <c r="UJZ18" s="91"/>
      <c r="UKA18" s="85"/>
      <c r="UKB18" s="91"/>
      <c r="UKC18" s="85"/>
      <c r="UKD18" s="91"/>
      <c r="UKE18" s="85"/>
      <c r="UKF18" s="91"/>
      <c r="UKG18" s="85"/>
      <c r="UKH18" s="91"/>
      <c r="UKI18" s="85"/>
      <c r="UKJ18" s="91"/>
      <c r="UKK18" s="85"/>
      <c r="UKL18" s="91"/>
      <c r="UKM18" s="85"/>
      <c r="UKN18" s="91"/>
      <c r="UKO18" s="85"/>
      <c r="UKP18" s="91"/>
      <c r="UKQ18" s="85"/>
      <c r="UKR18" s="91"/>
      <c r="UKS18" s="85"/>
      <c r="UKT18" s="91"/>
      <c r="UKU18" s="85"/>
      <c r="UKV18" s="91"/>
      <c r="UKW18" s="85"/>
      <c r="UKX18" s="91"/>
      <c r="UKY18" s="85"/>
      <c r="UKZ18" s="91"/>
      <c r="ULA18" s="85"/>
      <c r="ULB18" s="91"/>
      <c r="ULC18" s="85"/>
      <c r="ULD18" s="91"/>
      <c r="ULE18" s="85"/>
      <c r="ULF18" s="91"/>
      <c r="ULG18" s="85"/>
      <c r="ULH18" s="91"/>
      <c r="ULI18" s="85"/>
      <c r="ULJ18" s="91"/>
      <c r="ULK18" s="85"/>
      <c r="ULL18" s="91"/>
      <c r="ULM18" s="85"/>
      <c r="ULN18" s="91"/>
      <c r="ULO18" s="85"/>
      <c r="ULP18" s="91"/>
      <c r="ULQ18" s="85"/>
      <c r="ULR18" s="91"/>
      <c r="ULS18" s="85"/>
      <c r="ULT18" s="91"/>
      <c r="ULU18" s="85"/>
      <c r="ULV18" s="91"/>
      <c r="ULW18" s="85"/>
      <c r="ULX18" s="91"/>
      <c r="ULY18" s="85"/>
      <c r="ULZ18" s="91"/>
      <c r="UMA18" s="85"/>
      <c r="UMB18" s="91"/>
      <c r="UMC18" s="85"/>
      <c r="UMD18" s="91"/>
      <c r="UME18" s="85"/>
      <c r="UMF18" s="91"/>
      <c r="UMG18" s="85"/>
      <c r="UMH18" s="91"/>
      <c r="UMI18" s="85"/>
      <c r="UMJ18" s="91"/>
      <c r="UMK18" s="85"/>
      <c r="UML18" s="91"/>
      <c r="UMM18" s="85"/>
      <c r="UMN18" s="91"/>
      <c r="UMO18" s="85"/>
      <c r="UMP18" s="91"/>
      <c r="UMQ18" s="85"/>
      <c r="UMR18" s="91"/>
      <c r="UMS18" s="85"/>
      <c r="UMT18" s="91"/>
      <c r="UMU18" s="85"/>
      <c r="UMV18" s="91"/>
      <c r="UMW18" s="85"/>
      <c r="UMX18" s="91"/>
      <c r="UMY18" s="85"/>
      <c r="UMZ18" s="91"/>
      <c r="UNA18" s="85"/>
      <c r="UNB18" s="91"/>
      <c r="UNC18" s="85"/>
      <c r="UND18" s="91"/>
      <c r="UNE18" s="85"/>
      <c r="UNF18" s="91"/>
      <c r="UNG18" s="85"/>
      <c r="UNH18" s="91"/>
      <c r="UNI18" s="85"/>
      <c r="UNJ18" s="91"/>
      <c r="UNK18" s="85"/>
      <c r="UNL18" s="91"/>
      <c r="UNM18" s="85"/>
      <c r="UNN18" s="91"/>
      <c r="UNO18" s="85"/>
      <c r="UNP18" s="91"/>
      <c r="UNQ18" s="85"/>
      <c r="UNR18" s="91"/>
      <c r="UNS18" s="85"/>
      <c r="UNT18" s="91"/>
      <c r="UNU18" s="85"/>
      <c r="UNV18" s="91"/>
      <c r="UNW18" s="85"/>
      <c r="UNX18" s="91"/>
      <c r="UNY18" s="85"/>
      <c r="UNZ18" s="91"/>
      <c r="UOA18" s="85"/>
      <c r="UOB18" s="91"/>
      <c r="UOC18" s="85"/>
      <c r="UOD18" s="91"/>
      <c r="UOE18" s="85"/>
      <c r="UOF18" s="91"/>
      <c r="UOG18" s="85"/>
      <c r="UOH18" s="91"/>
      <c r="UOI18" s="85"/>
      <c r="UOJ18" s="91"/>
      <c r="UOK18" s="85"/>
      <c r="UOL18" s="91"/>
      <c r="UOM18" s="85"/>
      <c r="UON18" s="91"/>
      <c r="UOO18" s="85"/>
      <c r="UOP18" s="91"/>
      <c r="UOQ18" s="85"/>
      <c r="UOR18" s="91"/>
      <c r="UOS18" s="85"/>
      <c r="UOT18" s="91"/>
      <c r="UOU18" s="85"/>
      <c r="UOV18" s="91"/>
      <c r="UOW18" s="85"/>
      <c r="UOX18" s="91"/>
      <c r="UOY18" s="85"/>
      <c r="UOZ18" s="91"/>
      <c r="UPA18" s="85"/>
      <c r="UPB18" s="91"/>
      <c r="UPC18" s="85"/>
      <c r="UPD18" s="91"/>
      <c r="UPE18" s="85"/>
      <c r="UPF18" s="91"/>
      <c r="UPG18" s="85"/>
      <c r="UPH18" s="91"/>
      <c r="UPI18" s="85"/>
      <c r="UPJ18" s="91"/>
      <c r="UPK18" s="85"/>
      <c r="UPL18" s="91"/>
      <c r="UPM18" s="85"/>
      <c r="UPN18" s="91"/>
      <c r="UPO18" s="85"/>
      <c r="UPP18" s="91"/>
      <c r="UPQ18" s="85"/>
      <c r="UPR18" s="91"/>
      <c r="UPS18" s="85"/>
      <c r="UPT18" s="91"/>
      <c r="UPU18" s="85"/>
      <c r="UPV18" s="91"/>
      <c r="UPW18" s="85"/>
      <c r="UPX18" s="91"/>
      <c r="UPY18" s="85"/>
      <c r="UPZ18" s="91"/>
      <c r="UQA18" s="85"/>
      <c r="UQB18" s="91"/>
      <c r="UQC18" s="85"/>
      <c r="UQD18" s="91"/>
      <c r="UQE18" s="85"/>
      <c r="UQF18" s="91"/>
      <c r="UQG18" s="85"/>
      <c r="UQH18" s="91"/>
      <c r="UQI18" s="85"/>
      <c r="UQJ18" s="91"/>
      <c r="UQK18" s="85"/>
      <c r="UQL18" s="91"/>
      <c r="UQM18" s="85"/>
      <c r="UQN18" s="91"/>
      <c r="UQO18" s="85"/>
      <c r="UQP18" s="91"/>
      <c r="UQQ18" s="85"/>
      <c r="UQR18" s="91"/>
      <c r="UQS18" s="85"/>
      <c r="UQT18" s="91"/>
      <c r="UQU18" s="85"/>
      <c r="UQV18" s="91"/>
      <c r="UQW18" s="85"/>
      <c r="UQX18" s="91"/>
      <c r="UQY18" s="85"/>
      <c r="UQZ18" s="91"/>
      <c r="URA18" s="85"/>
      <c r="URB18" s="91"/>
      <c r="URC18" s="85"/>
      <c r="URD18" s="91"/>
      <c r="URE18" s="85"/>
      <c r="URF18" s="91"/>
      <c r="URG18" s="85"/>
      <c r="URH18" s="91"/>
      <c r="URI18" s="85"/>
      <c r="URJ18" s="91"/>
      <c r="URK18" s="85"/>
      <c r="URL18" s="91"/>
      <c r="URM18" s="85"/>
      <c r="URN18" s="91"/>
      <c r="URO18" s="85"/>
      <c r="URP18" s="91"/>
      <c r="URQ18" s="85"/>
      <c r="URR18" s="91"/>
      <c r="URS18" s="85"/>
      <c r="URT18" s="91"/>
      <c r="URU18" s="85"/>
      <c r="URV18" s="91"/>
      <c r="URW18" s="85"/>
      <c r="URX18" s="91"/>
      <c r="URY18" s="85"/>
      <c r="URZ18" s="91"/>
      <c r="USA18" s="85"/>
      <c r="USB18" s="91"/>
      <c r="USC18" s="85"/>
      <c r="USD18" s="91"/>
      <c r="USE18" s="85"/>
      <c r="USF18" s="91"/>
      <c r="USG18" s="85"/>
      <c r="USH18" s="91"/>
      <c r="USI18" s="85"/>
      <c r="USJ18" s="91"/>
      <c r="USK18" s="85"/>
      <c r="USL18" s="91"/>
      <c r="USM18" s="85"/>
      <c r="USN18" s="91"/>
      <c r="USO18" s="85"/>
      <c r="USP18" s="91"/>
      <c r="USQ18" s="85"/>
      <c r="USR18" s="91"/>
      <c r="USS18" s="85"/>
      <c r="UST18" s="91"/>
      <c r="USU18" s="85"/>
      <c r="USV18" s="91"/>
      <c r="USW18" s="85"/>
      <c r="USX18" s="91"/>
      <c r="USY18" s="85"/>
      <c r="USZ18" s="91"/>
      <c r="UTA18" s="85"/>
      <c r="UTB18" s="91"/>
      <c r="UTC18" s="85"/>
      <c r="UTD18" s="91"/>
      <c r="UTE18" s="85"/>
      <c r="UTF18" s="91"/>
      <c r="UTG18" s="85"/>
      <c r="UTH18" s="91"/>
      <c r="UTI18" s="85"/>
      <c r="UTJ18" s="91"/>
      <c r="UTK18" s="85"/>
      <c r="UTL18" s="91"/>
      <c r="UTM18" s="85"/>
      <c r="UTN18" s="91"/>
      <c r="UTO18" s="85"/>
      <c r="UTP18" s="91"/>
      <c r="UTQ18" s="85"/>
      <c r="UTR18" s="91"/>
      <c r="UTS18" s="85"/>
      <c r="UTT18" s="91"/>
      <c r="UTU18" s="85"/>
      <c r="UTV18" s="91"/>
      <c r="UTW18" s="85"/>
      <c r="UTX18" s="91"/>
      <c r="UTY18" s="85"/>
      <c r="UTZ18" s="91"/>
      <c r="UUA18" s="85"/>
      <c r="UUB18" s="91"/>
      <c r="UUC18" s="85"/>
      <c r="UUD18" s="91"/>
      <c r="UUE18" s="85"/>
      <c r="UUF18" s="91"/>
      <c r="UUG18" s="85"/>
      <c r="UUH18" s="91"/>
      <c r="UUI18" s="85"/>
      <c r="UUJ18" s="91"/>
      <c r="UUK18" s="85"/>
      <c r="UUL18" s="91"/>
      <c r="UUM18" s="85"/>
      <c r="UUN18" s="91"/>
      <c r="UUO18" s="85"/>
      <c r="UUP18" s="91"/>
      <c r="UUQ18" s="85"/>
      <c r="UUR18" s="91"/>
      <c r="UUS18" s="85"/>
      <c r="UUT18" s="91"/>
      <c r="UUU18" s="85"/>
      <c r="UUV18" s="91"/>
      <c r="UUW18" s="85"/>
      <c r="UUX18" s="91"/>
      <c r="UUY18" s="85"/>
      <c r="UUZ18" s="91"/>
      <c r="UVA18" s="85"/>
      <c r="UVB18" s="91"/>
      <c r="UVC18" s="85"/>
      <c r="UVD18" s="91"/>
      <c r="UVE18" s="85"/>
      <c r="UVF18" s="91"/>
      <c r="UVG18" s="85"/>
      <c r="UVH18" s="91"/>
      <c r="UVI18" s="85"/>
      <c r="UVJ18" s="91"/>
      <c r="UVK18" s="85"/>
      <c r="UVL18" s="91"/>
      <c r="UVM18" s="85"/>
      <c r="UVN18" s="91"/>
      <c r="UVO18" s="85"/>
      <c r="UVP18" s="91"/>
      <c r="UVQ18" s="85"/>
      <c r="UVR18" s="91"/>
      <c r="UVS18" s="85"/>
      <c r="UVT18" s="91"/>
      <c r="UVU18" s="85"/>
      <c r="UVV18" s="91"/>
      <c r="UVW18" s="85"/>
      <c r="UVX18" s="91"/>
      <c r="UVY18" s="85"/>
      <c r="UVZ18" s="91"/>
      <c r="UWA18" s="85"/>
      <c r="UWB18" s="91"/>
      <c r="UWC18" s="85"/>
      <c r="UWD18" s="91"/>
      <c r="UWE18" s="85"/>
      <c r="UWF18" s="91"/>
      <c r="UWG18" s="85"/>
      <c r="UWH18" s="91"/>
      <c r="UWI18" s="85"/>
      <c r="UWJ18" s="91"/>
      <c r="UWK18" s="85"/>
      <c r="UWL18" s="91"/>
      <c r="UWM18" s="85"/>
      <c r="UWN18" s="91"/>
      <c r="UWO18" s="85"/>
      <c r="UWP18" s="91"/>
      <c r="UWQ18" s="85"/>
      <c r="UWR18" s="91"/>
      <c r="UWS18" s="85"/>
      <c r="UWT18" s="91"/>
      <c r="UWU18" s="85"/>
      <c r="UWV18" s="91"/>
      <c r="UWW18" s="85"/>
      <c r="UWX18" s="91"/>
      <c r="UWY18" s="85"/>
      <c r="UWZ18" s="91"/>
      <c r="UXA18" s="85"/>
      <c r="UXB18" s="91"/>
      <c r="UXC18" s="85"/>
      <c r="UXD18" s="91"/>
      <c r="UXE18" s="85"/>
      <c r="UXF18" s="91"/>
      <c r="UXG18" s="85"/>
      <c r="UXH18" s="91"/>
      <c r="UXI18" s="85"/>
      <c r="UXJ18" s="91"/>
      <c r="UXK18" s="85"/>
      <c r="UXL18" s="91"/>
      <c r="UXM18" s="85"/>
      <c r="UXN18" s="91"/>
      <c r="UXO18" s="85"/>
      <c r="UXP18" s="91"/>
      <c r="UXQ18" s="85"/>
      <c r="UXR18" s="91"/>
      <c r="UXS18" s="85"/>
      <c r="UXT18" s="91"/>
      <c r="UXU18" s="85"/>
      <c r="UXV18" s="91"/>
      <c r="UXW18" s="85"/>
      <c r="UXX18" s="91"/>
      <c r="UXY18" s="85"/>
      <c r="UXZ18" s="91"/>
      <c r="UYA18" s="85"/>
      <c r="UYB18" s="91"/>
      <c r="UYC18" s="85"/>
      <c r="UYD18" s="91"/>
      <c r="UYE18" s="85"/>
      <c r="UYF18" s="91"/>
      <c r="UYG18" s="85"/>
      <c r="UYH18" s="91"/>
      <c r="UYI18" s="85"/>
      <c r="UYJ18" s="91"/>
      <c r="UYK18" s="85"/>
      <c r="UYL18" s="91"/>
      <c r="UYM18" s="85"/>
      <c r="UYN18" s="91"/>
      <c r="UYO18" s="85"/>
      <c r="UYP18" s="91"/>
      <c r="UYQ18" s="85"/>
      <c r="UYR18" s="91"/>
      <c r="UYS18" s="85"/>
      <c r="UYT18" s="91"/>
      <c r="UYU18" s="85"/>
      <c r="UYV18" s="91"/>
      <c r="UYW18" s="85"/>
      <c r="UYX18" s="91"/>
      <c r="UYY18" s="85"/>
      <c r="UYZ18" s="91"/>
      <c r="UZA18" s="85"/>
      <c r="UZB18" s="91"/>
      <c r="UZC18" s="85"/>
      <c r="UZD18" s="91"/>
      <c r="UZE18" s="85"/>
      <c r="UZF18" s="91"/>
      <c r="UZG18" s="85"/>
      <c r="UZH18" s="91"/>
      <c r="UZI18" s="85"/>
      <c r="UZJ18" s="91"/>
      <c r="UZK18" s="85"/>
      <c r="UZL18" s="91"/>
      <c r="UZM18" s="85"/>
      <c r="UZN18" s="91"/>
      <c r="UZO18" s="85"/>
      <c r="UZP18" s="91"/>
      <c r="UZQ18" s="85"/>
      <c r="UZR18" s="91"/>
      <c r="UZS18" s="85"/>
      <c r="UZT18" s="91"/>
      <c r="UZU18" s="85"/>
      <c r="UZV18" s="91"/>
      <c r="UZW18" s="85"/>
      <c r="UZX18" s="91"/>
      <c r="UZY18" s="85"/>
      <c r="UZZ18" s="91"/>
      <c r="VAA18" s="85"/>
      <c r="VAB18" s="91"/>
      <c r="VAC18" s="85"/>
      <c r="VAD18" s="91"/>
      <c r="VAE18" s="85"/>
      <c r="VAF18" s="91"/>
      <c r="VAG18" s="85"/>
      <c r="VAH18" s="91"/>
      <c r="VAI18" s="85"/>
      <c r="VAJ18" s="91"/>
      <c r="VAK18" s="85"/>
      <c r="VAL18" s="91"/>
      <c r="VAM18" s="85"/>
      <c r="VAN18" s="91"/>
      <c r="VAO18" s="85"/>
      <c r="VAP18" s="91"/>
      <c r="VAQ18" s="85"/>
      <c r="VAR18" s="91"/>
      <c r="VAS18" s="85"/>
      <c r="VAT18" s="91"/>
      <c r="VAU18" s="85"/>
      <c r="VAV18" s="91"/>
      <c r="VAW18" s="85"/>
      <c r="VAX18" s="91"/>
      <c r="VAY18" s="85"/>
      <c r="VAZ18" s="91"/>
      <c r="VBA18" s="85"/>
      <c r="VBB18" s="91"/>
      <c r="VBC18" s="85"/>
      <c r="VBD18" s="91"/>
      <c r="VBE18" s="85"/>
      <c r="VBF18" s="91"/>
      <c r="VBG18" s="85"/>
      <c r="VBH18" s="91"/>
      <c r="VBI18" s="85"/>
      <c r="VBJ18" s="91"/>
      <c r="VBK18" s="85"/>
      <c r="VBL18" s="91"/>
      <c r="VBM18" s="85"/>
      <c r="VBN18" s="91"/>
      <c r="VBO18" s="85"/>
      <c r="VBP18" s="91"/>
      <c r="VBQ18" s="85"/>
      <c r="VBR18" s="91"/>
      <c r="VBS18" s="85"/>
      <c r="VBT18" s="91"/>
      <c r="VBU18" s="85"/>
      <c r="VBV18" s="91"/>
      <c r="VBW18" s="85"/>
      <c r="VBX18" s="91"/>
      <c r="VBY18" s="85"/>
      <c r="VBZ18" s="91"/>
      <c r="VCA18" s="85"/>
      <c r="VCB18" s="91"/>
      <c r="VCC18" s="85"/>
      <c r="VCD18" s="91"/>
      <c r="VCE18" s="85"/>
      <c r="VCF18" s="91"/>
      <c r="VCG18" s="85"/>
      <c r="VCH18" s="91"/>
      <c r="VCI18" s="85"/>
      <c r="VCJ18" s="91"/>
      <c r="VCK18" s="85"/>
      <c r="VCL18" s="91"/>
      <c r="VCM18" s="85"/>
      <c r="VCN18" s="91"/>
      <c r="VCO18" s="85"/>
      <c r="VCP18" s="91"/>
      <c r="VCQ18" s="85"/>
      <c r="VCR18" s="91"/>
      <c r="VCS18" s="85"/>
      <c r="VCT18" s="91"/>
      <c r="VCU18" s="85"/>
      <c r="VCV18" s="91"/>
      <c r="VCW18" s="85"/>
      <c r="VCX18" s="91"/>
      <c r="VCY18" s="85"/>
      <c r="VCZ18" s="91"/>
      <c r="VDA18" s="85"/>
      <c r="VDB18" s="91"/>
      <c r="VDC18" s="85"/>
      <c r="VDD18" s="91"/>
      <c r="VDE18" s="85"/>
      <c r="VDF18" s="91"/>
      <c r="VDG18" s="85"/>
      <c r="VDH18" s="91"/>
      <c r="VDI18" s="85"/>
      <c r="VDJ18" s="91"/>
      <c r="VDK18" s="85"/>
      <c r="VDL18" s="91"/>
      <c r="VDM18" s="85"/>
      <c r="VDN18" s="91"/>
      <c r="VDO18" s="85"/>
      <c r="VDP18" s="91"/>
      <c r="VDQ18" s="85"/>
      <c r="VDR18" s="91"/>
      <c r="VDS18" s="85"/>
      <c r="VDT18" s="91"/>
      <c r="VDU18" s="85"/>
      <c r="VDV18" s="91"/>
      <c r="VDW18" s="85"/>
      <c r="VDX18" s="91"/>
      <c r="VDY18" s="85"/>
      <c r="VDZ18" s="91"/>
      <c r="VEA18" s="85"/>
      <c r="VEB18" s="91"/>
      <c r="VEC18" s="85"/>
      <c r="VED18" s="91"/>
      <c r="VEE18" s="85"/>
      <c r="VEF18" s="91"/>
      <c r="VEG18" s="85"/>
      <c r="VEH18" s="91"/>
      <c r="VEI18" s="85"/>
      <c r="VEJ18" s="91"/>
      <c r="VEK18" s="85"/>
      <c r="VEL18" s="91"/>
      <c r="VEM18" s="85"/>
      <c r="VEN18" s="91"/>
      <c r="VEO18" s="85"/>
      <c r="VEP18" s="91"/>
      <c r="VEQ18" s="85"/>
      <c r="VER18" s="91"/>
      <c r="VES18" s="85"/>
      <c r="VET18" s="91"/>
      <c r="VEU18" s="85"/>
      <c r="VEV18" s="91"/>
      <c r="VEW18" s="85"/>
      <c r="VEX18" s="91"/>
      <c r="VEY18" s="85"/>
      <c r="VEZ18" s="91"/>
      <c r="VFA18" s="85"/>
      <c r="VFB18" s="91"/>
      <c r="VFC18" s="85"/>
      <c r="VFD18" s="91"/>
      <c r="VFE18" s="85"/>
      <c r="VFF18" s="91"/>
      <c r="VFG18" s="85"/>
      <c r="VFH18" s="91"/>
      <c r="VFI18" s="85"/>
      <c r="VFJ18" s="91"/>
      <c r="VFK18" s="85"/>
      <c r="VFL18" s="91"/>
      <c r="VFM18" s="85"/>
      <c r="VFN18" s="91"/>
      <c r="VFO18" s="85"/>
      <c r="VFP18" s="91"/>
      <c r="VFQ18" s="85"/>
      <c r="VFR18" s="91"/>
      <c r="VFS18" s="85"/>
      <c r="VFT18" s="91"/>
      <c r="VFU18" s="85"/>
      <c r="VFV18" s="91"/>
      <c r="VFW18" s="85"/>
      <c r="VFX18" s="91"/>
      <c r="VFY18" s="85"/>
      <c r="VFZ18" s="91"/>
      <c r="VGA18" s="85"/>
      <c r="VGB18" s="91"/>
      <c r="VGC18" s="85"/>
      <c r="VGD18" s="91"/>
      <c r="VGE18" s="85"/>
      <c r="VGF18" s="91"/>
      <c r="VGG18" s="85"/>
      <c r="VGH18" s="91"/>
      <c r="VGI18" s="85"/>
      <c r="VGJ18" s="91"/>
      <c r="VGK18" s="85"/>
      <c r="VGL18" s="91"/>
      <c r="VGM18" s="85"/>
      <c r="VGN18" s="91"/>
      <c r="VGO18" s="85"/>
      <c r="VGP18" s="91"/>
      <c r="VGQ18" s="85"/>
      <c r="VGR18" s="91"/>
      <c r="VGS18" s="85"/>
      <c r="VGT18" s="91"/>
      <c r="VGU18" s="85"/>
      <c r="VGV18" s="91"/>
      <c r="VGW18" s="85"/>
      <c r="VGX18" s="91"/>
      <c r="VGY18" s="85"/>
      <c r="VGZ18" s="91"/>
      <c r="VHA18" s="85"/>
      <c r="VHB18" s="91"/>
      <c r="VHC18" s="85"/>
      <c r="VHD18" s="91"/>
      <c r="VHE18" s="85"/>
      <c r="VHF18" s="91"/>
      <c r="VHG18" s="85"/>
      <c r="VHH18" s="91"/>
      <c r="VHI18" s="85"/>
      <c r="VHJ18" s="91"/>
      <c r="VHK18" s="85"/>
      <c r="VHL18" s="91"/>
      <c r="VHM18" s="85"/>
      <c r="VHN18" s="91"/>
      <c r="VHO18" s="85"/>
      <c r="VHP18" s="91"/>
      <c r="VHQ18" s="85"/>
      <c r="VHR18" s="91"/>
      <c r="VHS18" s="85"/>
      <c r="VHT18" s="91"/>
      <c r="VHU18" s="85"/>
      <c r="VHV18" s="91"/>
      <c r="VHW18" s="85"/>
      <c r="VHX18" s="91"/>
      <c r="VHY18" s="85"/>
      <c r="VHZ18" s="91"/>
      <c r="VIA18" s="85"/>
      <c r="VIB18" s="91"/>
      <c r="VIC18" s="85"/>
      <c r="VID18" s="91"/>
      <c r="VIE18" s="85"/>
      <c r="VIF18" s="91"/>
      <c r="VIG18" s="85"/>
      <c r="VIH18" s="91"/>
      <c r="VII18" s="85"/>
      <c r="VIJ18" s="91"/>
      <c r="VIK18" s="85"/>
      <c r="VIL18" s="91"/>
      <c r="VIM18" s="85"/>
      <c r="VIN18" s="91"/>
      <c r="VIO18" s="85"/>
      <c r="VIP18" s="91"/>
      <c r="VIQ18" s="85"/>
      <c r="VIR18" s="91"/>
      <c r="VIS18" s="85"/>
      <c r="VIT18" s="91"/>
      <c r="VIU18" s="85"/>
      <c r="VIV18" s="91"/>
      <c r="VIW18" s="85"/>
      <c r="VIX18" s="91"/>
      <c r="VIY18" s="85"/>
      <c r="VIZ18" s="91"/>
      <c r="VJA18" s="85"/>
      <c r="VJB18" s="91"/>
      <c r="VJC18" s="85"/>
      <c r="VJD18" s="91"/>
      <c r="VJE18" s="85"/>
      <c r="VJF18" s="91"/>
      <c r="VJG18" s="85"/>
      <c r="VJH18" s="91"/>
      <c r="VJI18" s="85"/>
      <c r="VJJ18" s="91"/>
      <c r="VJK18" s="85"/>
      <c r="VJL18" s="91"/>
      <c r="VJM18" s="85"/>
      <c r="VJN18" s="91"/>
      <c r="VJO18" s="85"/>
      <c r="VJP18" s="91"/>
      <c r="VJQ18" s="85"/>
      <c r="VJR18" s="91"/>
      <c r="VJS18" s="85"/>
      <c r="VJT18" s="91"/>
      <c r="VJU18" s="85"/>
      <c r="VJV18" s="91"/>
      <c r="VJW18" s="85"/>
      <c r="VJX18" s="91"/>
      <c r="VJY18" s="85"/>
      <c r="VJZ18" s="91"/>
      <c r="VKA18" s="85"/>
      <c r="VKB18" s="91"/>
      <c r="VKC18" s="85"/>
      <c r="VKD18" s="91"/>
      <c r="VKE18" s="85"/>
      <c r="VKF18" s="91"/>
      <c r="VKG18" s="85"/>
      <c r="VKH18" s="91"/>
      <c r="VKI18" s="85"/>
      <c r="VKJ18" s="91"/>
      <c r="VKK18" s="85"/>
      <c r="VKL18" s="91"/>
      <c r="VKM18" s="85"/>
      <c r="VKN18" s="91"/>
      <c r="VKO18" s="85"/>
      <c r="VKP18" s="91"/>
      <c r="VKQ18" s="85"/>
      <c r="VKR18" s="91"/>
      <c r="VKS18" s="85"/>
      <c r="VKT18" s="91"/>
      <c r="VKU18" s="85"/>
      <c r="VKV18" s="91"/>
      <c r="VKW18" s="85"/>
      <c r="VKX18" s="91"/>
      <c r="VKY18" s="85"/>
      <c r="VKZ18" s="91"/>
      <c r="VLA18" s="85"/>
      <c r="VLB18" s="91"/>
      <c r="VLC18" s="85"/>
      <c r="VLD18" s="91"/>
      <c r="VLE18" s="85"/>
      <c r="VLF18" s="91"/>
      <c r="VLG18" s="85"/>
      <c r="VLH18" s="91"/>
      <c r="VLI18" s="85"/>
      <c r="VLJ18" s="91"/>
      <c r="VLK18" s="85"/>
      <c r="VLL18" s="91"/>
      <c r="VLM18" s="85"/>
      <c r="VLN18" s="91"/>
      <c r="VLO18" s="85"/>
      <c r="VLP18" s="91"/>
      <c r="VLQ18" s="85"/>
      <c r="VLR18" s="91"/>
      <c r="VLS18" s="85"/>
      <c r="VLT18" s="91"/>
      <c r="VLU18" s="85"/>
      <c r="VLV18" s="91"/>
      <c r="VLW18" s="85"/>
      <c r="VLX18" s="91"/>
      <c r="VLY18" s="85"/>
      <c r="VLZ18" s="91"/>
      <c r="VMA18" s="85"/>
      <c r="VMB18" s="91"/>
      <c r="VMC18" s="85"/>
      <c r="VMD18" s="91"/>
      <c r="VME18" s="85"/>
      <c r="VMF18" s="91"/>
      <c r="VMG18" s="85"/>
      <c r="VMH18" s="91"/>
      <c r="VMI18" s="85"/>
      <c r="VMJ18" s="91"/>
      <c r="VMK18" s="85"/>
      <c r="VML18" s="91"/>
      <c r="VMM18" s="85"/>
      <c r="VMN18" s="91"/>
      <c r="VMO18" s="85"/>
      <c r="VMP18" s="91"/>
      <c r="VMQ18" s="85"/>
      <c r="VMR18" s="91"/>
      <c r="VMS18" s="85"/>
      <c r="VMT18" s="91"/>
      <c r="VMU18" s="85"/>
      <c r="VMV18" s="91"/>
      <c r="VMW18" s="85"/>
      <c r="VMX18" s="91"/>
      <c r="VMY18" s="85"/>
      <c r="VMZ18" s="91"/>
      <c r="VNA18" s="85"/>
      <c r="VNB18" s="91"/>
      <c r="VNC18" s="85"/>
      <c r="VND18" s="91"/>
      <c r="VNE18" s="85"/>
      <c r="VNF18" s="91"/>
      <c r="VNG18" s="85"/>
      <c r="VNH18" s="91"/>
      <c r="VNI18" s="85"/>
      <c r="VNJ18" s="91"/>
      <c r="VNK18" s="85"/>
      <c r="VNL18" s="91"/>
      <c r="VNM18" s="85"/>
      <c r="VNN18" s="91"/>
      <c r="VNO18" s="85"/>
      <c r="VNP18" s="91"/>
      <c r="VNQ18" s="85"/>
      <c r="VNR18" s="91"/>
      <c r="VNS18" s="85"/>
      <c r="VNT18" s="91"/>
      <c r="VNU18" s="85"/>
      <c r="VNV18" s="91"/>
      <c r="VNW18" s="85"/>
      <c r="VNX18" s="91"/>
      <c r="VNY18" s="85"/>
      <c r="VNZ18" s="91"/>
      <c r="VOA18" s="85"/>
      <c r="VOB18" s="91"/>
      <c r="VOC18" s="85"/>
      <c r="VOD18" s="91"/>
      <c r="VOE18" s="85"/>
      <c r="VOF18" s="91"/>
      <c r="VOG18" s="85"/>
      <c r="VOH18" s="91"/>
      <c r="VOI18" s="85"/>
      <c r="VOJ18" s="91"/>
      <c r="VOK18" s="85"/>
      <c r="VOL18" s="91"/>
      <c r="VOM18" s="85"/>
      <c r="VON18" s="91"/>
      <c r="VOO18" s="85"/>
      <c r="VOP18" s="91"/>
      <c r="VOQ18" s="85"/>
      <c r="VOR18" s="91"/>
      <c r="VOS18" s="85"/>
      <c r="VOT18" s="91"/>
      <c r="VOU18" s="85"/>
      <c r="VOV18" s="91"/>
      <c r="VOW18" s="85"/>
      <c r="VOX18" s="91"/>
      <c r="VOY18" s="85"/>
      <c r="VOZ18" s="91"/>
      <c r="VPA18" s="85"/>
      <c r="VPB18" s="91"/>
      <c r="VPC18" s="85"/>
      <c r="VPD18" s="91"/>
      <c r="VPE18" s="85"/>
      <c r="VPF18" s="91"/>
      <c r="VPG18" s="85"/>
      <c r="VPH18" s="91"/>
      <c r="VPI18" s="85"/>
      <c r="VPJ18" s="91"/>
      <c r="VPK18" s="85"/>
      <c r="VPL18" s="91"/>
      <c r="VPM18" s="85"/>
      <c r="VPN18" s="91"/>
      <c r="VPO18" s="85"/>
      <c r="VPP18" s="91"/>
      <c r="VPQ18" s="85"/>
      <c r="VPR18" s="91"/>
      <c r="VPS18" s="85"/>
      <c r="VPT18" s="91"/>
      <c r="VPU18" s="85"/>
      <c r="VPV18" s="91"/>
      <c r="VPW18" s="85"/>
      <c r="VPX18" s="91"/>
      <c r="VPY18" s="85"/>
      <c r="VPZ18" s="91"/>
      <c r="VQA18" s="85"/>
      <c r="VQB18" s="91"/>
      <c r="VQC18" s="85"/>
      <c r="VQD18" s="91"/>
      <c r="VQE18" s="85"/>
      <c r="VQF18" s="91"/>
      <c r="VQG18" s="85"/>
      <c r="VQH18" s="91"/>
      <c r="VQI18" s="85"/>
      <c r="VQJ18" s="91"/>
      <c r="VQK18" s="85"/>
      <c r="VQL18" s="91"/>
      <c r="VQM18" s="85"/>
      <c r="VQN18" s="91"/>
      <c r="VQO18" s="85"/>
      <c r="VQP18" s="91"/>
      <c r="VQQ18" s="85"/>
      <c r="VQR18" s="91"/>
      <c r="VQS18" s="85"/>
      <c r="VQT18" s="91"/>
      <c r="VQU18" s="85"/>
      <c r="VQV18" s="91"/>
      <c r="VQW18" s="85"/>
      <c r="VQX18" s="91"/>
      <c r="VQY18" s="85"/>
      <c r="VQZ18" s="91"/>
      <c r="VRA18" s="85"/>
      <c r="VRB18" s="91"/>
      <c r="VRC18" s="85"/>
      <c r="VRD18" s="91"/>
      <c r="VRE18" s="85"/>
      <c r="VRF18" s="91"/>
      <c r="VRG18" s="85"/>
      <c r="VRH18" s="91"/>
      <c r="VRI18" s="85"/>
      <c r="VRJ18" s="91"/>
      <c r="VRK18" s="85"/>
      <c r="VRL18" s="91"/>
      <c r="VRM18" s="85"/>
      <c r="VRN18" s="91"/>
      <c r="VRO18" s="85"/>
      <c r="VRP18" s="91"/>
      <c r="VRQ18" s="85"/>
      <c r="VRR18" s="91"/>
      <c r="VRS18" s="85"/>
      <c r="VRT18" s="91"/>
      <c r="VRU18" s="85"/>
      <c r="VRV18" s="91"/>
      <c r="VRW18" s="85"/>
      <c r="VRX18" s="91"/>
      <c r="VRY18" s="85"/>
      <c r="VRZ18" s="91"/>
      <c r="VSA18" s="85"/>
      <c r="VSB18" s="91"/>
      <c r="VSC18" s="85"/>
      <c r="VSD18" s="91"/>
      <c r="VSE18" s="85"/>
      <c r="VSF18" s="91"/>
      <c r="VSG18" s="85"/>
      <c r="VSH18" s="91"/>
      <c r="VSI18" s="85"/>
      <c r="VSJ18" s="91"/>
      <c r="VSK18" s="85"/>
      <c r="VSL18" s="91"/>
      <c r="VSM18" s="85"/>
      <c r="VSN18" s="91"/>
      <c r="VSO18" s="85"/>
      <c r="VSP18" s="91"/>
      <c r="VSQ18" s="85"/>
      <c r="VSR18" s="91"/>
      <c r="VSS18" s="85"/>
      <c r="VST18" s="91"/>
      <c r="VSU18" s="85"/>
      <c r="VSV18" s="91"/>
      <c r="VSW18" s="85"/>
      <c r="VSX18" s="91"/>
      <c r="VSY18" s="85"/>
      <c r="VSZ18" s="91"/>
      <c r="VTA18" s="85"/>
      <c r="VTB18" s="91"/>
      <c r="VTC18" s="85"/>
      <c r="VTD18" s="91"/>
      <c r="VTE18" s="85"/>
      <c r="VTF18" s="91"/>
      <c r="VTG18" s="85"/>
      <c r="VTH18" s="91"/>
      <c r="VTI18" s="85"/>
      <c r="VTJ18" s="91"/>
      <c r="VTK18" s="85"/>
      <c r="VTL18" s="91"/>
      <c r="VTM18" s="85"/>
      <c r="VTN18" s="91"/>
      <c r="VTO18" s="85"/>
      <c r="VTP18" s="91"/>
      <c r="VTQ18" s="85"/>
      <c r="VTR18" s="91"/>
      <c r="VTS18" s="85"/>
      <c r="VTT18" s="91"/>
      <c r="VTU18" s="85"/>
      <c r="VTV18" s="91"/>
      <c r="VTW18" s="85"/>
      <c r="VTX18" s="91"/>
      <c r="VTY18" s="85"/>
      <c r="VTZ18" s="91"/>
      <c r="VUA18" s="85"/>
      <c r="VUB18" s="91"/>
      <c r="VUC18" s="85"/>
      <c r="VUD18" s="91"/>
      <c r="VUE18" s="85"/>
      <c r="VUF18" s="91"/>
      <c r="VUG18" s="85"/>
      <c r="VUH18" s="91"/>
      <c r="VUI18" s="85"/>
      <c r="VUJ18" s="91"/>
      <c r="VUK18" s="85"/>
      <c r="VUL18" s="91"/>
      <c r="VUM18" s="85"/>
      <c r="VUN18" s="91"/>
      <c r="VUO18" s="85"/>
      <c r="VUP18" s="91"/>
      <c r="VUQ18" s="85"/>
      <c r="VUR18" s="91"/>
      <c r="VUS18" s="85"/>
      <c r="VUT18" s="91"/>
      <c r="VUU18" s="85"/>
      <c r="VUV18" s="91"/>
      <c r="VUW18" s="85"/>
      <c r="VUX18" s="91"/>
      <c r="VUY18" s="85"/>
      <c r="VUZ18" s="91"/>
      <c r="VVA18" s="85"/>
      <c r="VVB18" s="91"/>
      <c r="VVC18" s="85"/>
      <c r="VVD18" s="91"/>
      <c r="VVE18" s="85"/>
      <c r="VVF18" s="91"/>
      <c r="VVG18" s="85"/>
      <c r="VVH18" s="91"/>
      <c r="VVI18" s="85"/>
      <c r="VVJ18" s="91"/>
      <c r="VVK18" s="85"/>
      <c r="VVL18" s="91"/>
      <c r="VVM18" s="85"/>
      <c r="VVN18" s="91"/>
      <c r="VVO18" s="85"/>
      <c r="VVP18" s="91"/>
      <c r="VVQ18" s="85"/>
      <c r="VVR18" s="91"/>
      <c r="VVS18" s="85"/>
      <c r="VVT18" s="91"/>
      <c r="VVU18" s="85"/>
      <c r="VVV18" s="91"/>
      <c r="VVW18" s="85"/>
      <c r="VVX18" s="91"/>
      <c r="VVY18" s="85"/>
      <c r="VVZ18" s="91"/>
      <c r="VWA18" s="85"/>
      <c r="VWB18" s="91"/>
      <c r="VWC18" s="85"/>
      <c r="VWD18" s="91"/>
      <c r="VWE18" s="85"/>
      <c r="VWF18" s="91"/>
      <c r="VWG18" s="85"/>
      <c r="VWH18" s="91"/>
      <c r="VWI18" s="85"/>
      <c r="VWJ18" s="91"/>
      <c r="VWK18" s="85"/>
      <c r="VWL18" s="91"/>
      <c r="VWM18" s="85"/>
      <c r="VWN18" s="91"/>
      <c r="VWO18" s="85"/>
      <c r="VWP18" s="91"/>
      <c r="VWQ18" s="85"/>
      <c r="VWR18" s="91"/>
      <c r="VWS18" s="85"/>
      <c r="VWT18" s="91"/>
      <c r="VWU18" s="85"/>
      <c r="VWV18" s="91"/>
      <c r="VWW18" s="85"/>
      <c r="VWX18" s="91"/>
      <c r="VWY18" s="85"/>
      <c r="VWZ18" s="91"/>
      <c r="VXA18" s="85"/>
      <c r="VXB18" s="91"/>
      <c r="VXC18" s="85"/>
      <c r="VXD18" s="91"/>
      <c r="VXE18" s="85"/>
      <c r="VXF18" s="91"/>
      <c r="VXG18" s="85"/>
      <c r="VXH18" s="91"/>
      <c r="VXI18" s="85"/>
      <c r="VXJ18" s="91"/>
      <c r="VXK18" s="85"/>
      <c r="VXL18" s="91"/>
      <c r="VXM18" s="85"/>
      <c r="VXN18" s="91"/>
      <c r="VXO18" s="85"/>
      <c r="VXP18" s="91"/>
      <c r="VXQ18" s="85"/>
      <c r="VXR18" s="91"/>
      <c r="VXS18" s="85"/>
      <c r="VXT18" s="91"/>
      <c r="VXU18" s="85"/>
      <c r="VXV18" s="91"/>
      <c r="VXW18" s="85"/>
      <c r="VXX18" s="91"/>
      <c r="VXY18" s="85"/>
      <c r="VXZ18" s="91"/>
      <c r="VYA18" s="85"/>
      <c r="VYB18" s="91"/>
      <c r="VYC18" s="85"/>
      <c r="VYD18" s="91"/>
      <c r="VYE18" s="85"/>
      <c r="VYF18" s="91"/>
      <c r="VYG18" s="85"/>
      <c r="VYH18" s="91"/>
      <c r="VYI18" s="85"/>
      <c r="VYJ18" s="91"/>
      <c r="VYK18" s="85"/>
      <c r="VYL18" s="91"/>
      <c r="VYM18" s="85"/>
      <c r="VYN18" s="91"/>
      <c r="VYO18" s="85"/>
      <c r="VYP18" s="91"/>
      <c r="VYQ18" s="85"/>
      <c r="VYR18" s="91"/>
      <c r="VYS18" s="85"/>
      <c r="VYT18" s="91"/>
      <c r="VYU18" s="85"/>
      <c r="VYV18" s="91"/>
      <c r="VYW18" s="85"/>
      <c r="VYX18" s="91"/>
      <c r="VYY18" s="85"/>
      <c r="VYZ18" s="91"/>
      <c r="VZA18" s="85"/>
      <c r="VZB18" s="91"/>
      <c r="VZC18" s="85"/>
      <c r="VZD18" s="91"/>
      <c r="VZE18" s="85"/>
      <c r="VZF18" s="91"/>
      <c r="VZG18" s="85"/>
      <c r="VZH18" s="91"/>
      <c r="VZI18" s="85"/>
      <c r="VZJ18" s="91"/>
      <c r="VZK18" s="85"/>
      <c r="VZL18" s="91"/>
      <c r="VZM18" s="85"/>
      <c r="VZN18" s="91"/>
      <c r="VZO18" s="85"/>
      <c r="VZP18" s="91"/>
      <c r="VZQ18" s="85"/>
      <c r="VZR18" s="91"/>
      <c r="VZS18" s="85"/>
      <c r="VZT18" s="91"/>
      <c r="VZU18" s="85"/>
      <c r="VZV18" s="91"/>
      <c r="VZW18" s="85"/>
      <c r="VZX18" s="91"/>
      <c r="VZY18" s="85"/>
      <c r="VZZ18" s="91"/>
      <c r="WAA18" s="85"/>
      <c r="WAB18" s="91"/>
      <c r="WAC18" s="85"/>
      <c r="WAD18" s="91"/>
      <c r="WAE18" s="85"/>
      <c r="WAF18" s="91"/>
      <c r="WAG18" s="85"/>
      <c r="WAH18" s="91"/>
      <c r="WAI18" s="85"/>
      <c r="WAJ18" s="91"/>
      <c r="WAK18" s="85"/>
      <c r="WAL18" s="91"/>
      <c r="WAM18" s="85"/>
      <c r="WAN18" s="91"/>
      <c r="WAO18" s="85"/>
      <c r="WAP18" s="91"/>
      <c r="WAQ18" s="85"/>
      <c r="WAR18" s="91"/>
      <c r="WAS18" s="85"/>
      <c r="WAT18" s="91"/>
      <c r="WAU18" s="85"/>
      <c r="WAV18" s="91"/>
      <c r="WAW18" s="85"/>
      <c r="WAX18" s="91"/>
      <c r="WAY18" s="85"/>
      <c r="WAZ18" s="91"/>
      <c r="WBA18" s="85"/>
      <c r="WBB18" s="91"/>
      <c r="WBC18" s="85"/>
      <c r="WBD18" s="91"/>
      <c r="WBE18" s="85"/>
      <c r="WBF18" s="91"/>
      <c r="WBG18" s="85"/>
      <c r="WBH18" s="91"/>
      <c r="WBI18" s="85"/>
      <c r="WBJ18" s="91"/>
      <c r="WBK18" s="85"/>
      <c r="WBL18" s="91"/>
      <c r="WBM18" s="85"/>
      <c r="WBN18" s="91"/>
      <c r="WBO18" s="85"/>
      <c r="WBP18" s="91"/>
      <c r="WBQ18" s="85"/>
      <c r="WBR18" s="91"/>
      <c r="WBS18" s="85"/>
      <c r="WBT18" s="91"/>
      <c r="WBU18" s="85"/>
      <c r="WBV18" s="91"/>
      <c r="WBW18" s="85"/>
      <c r="WBX18" s="91"/>
      <c r="WBY18" s="85"/>
      <c r="WBZ18" s="91"/>
      <c r="WCA18" s="85"/>
      <c r="WCB18" s="91"/>
      <c r="WCC18" s="85"/>
      <c r="WCD18" s="91"/>
      <c r="WCE18" s="85"/>
      <c r="WCF18" s="91"/>
      <c r="WCG18" s="85"/>
      <c r="WCH18" s="91"/>
      <c r="WCI18" s="85"/>
      <c r="WCJ18" s="91"/>
      <c r="WCK18" s="85"/>
      <c r="WCL18" s="91"/>
      <c r="WCM18" s="85"/>
      <c r="WCN18" s="91"/>
      <c r="WCO18" s="85"/>
      <c r="WCP18" s="91"/>
      <c r="WCQ18" s="85"/>
      <c r="WCR18" s="91"/>
      <c r="WCS18" s="85"/>
      <c r="WCT18" s="91"/>
      <c r="WCU18" s="85"/>
      <c r="WCV18" s="91"/>
      <c r="WCW18" s="85"/>
      <c r="WCX18" s="91"/>
      <c r="WCY18" s="85"/>
      <c r="WCZ18" s="91"/>
      <c r="WDA18" s="85"/>
      <c r="WDB18" s="91"/>
      <c r="WDC18" s="85"/>
      <c r="WDD18" s="91"/>
      <c r="WDE18" s="85"/>
      <c r="WDF18" s="91"/>
      <c r="WDG18" s="85"/>
      <c r="WDH18" s="91"/>
      <c r="WDI18" s="85"/>
      <c r="WDJ18" s="91"/>
      <c r="WDK18" s="85"/>
      <c r="WDL18" s="91"/>
      <c r="WDM18" s="85"/>
      <c r="WDN18" s="91"/>
      <c r="WDO18" s="85"/>
      <c r="WDP18" s="91"/>
      <c r="WDQ18" s="85"/>
      <c r="WDR18" s="91"/>
      <c r="WDS18" s="85"/>
      <c r="WDT18" s="91"/>
      <c r="WDU18" s="85"/>
      <c r="WDV18" s="91"/>
      <c r="WDW18" s="85"/>
      <c r="WDX18" s="91"/>
      <c r="WDY18" s="85"/>
      <c r="WDZ18" s="91"/>
      <c r="WEA18" s="85"/>
      <c r="WEB18" s="91"/>
      <c r="WEC18" s="85"/>
      <c r="WED18" s="91"/>
      <c r="WEE18" s="85"/>
      <c r="WEF18" s="91"/>
      <c r="WEG18" s="85"/>
      <c r="WEH18" s="91"/>
      <c r="WEI18" s="85"/>
      <c r="WEJ18" s="91"/>
      <c r="WEK18" s="85"/>
      <c r="WEL18" s="91"/>
      <c r="WEM18" s="85"/>
      <c r="WEN18" s="91"/>
      <c r="WEO18" s="85"/>
      <c r="WEP18" s="91"/>
      <c r="WEQ18" s="85"/>
      <c r="WER18" s="91"/>
      <c r="WES18" s="85"/>
      <c r="WET18" s="91"/>
      <c r="WEU18" s="85"/>
      <c r="WEV18" s="91"/>
      <c r="WEW18" s="85"/>
      <c r="WEX18" s="91"/>
      <c r="WEY18" s="85"/>
      <c r="WEZ18" s="91"/>
      <c r="WFA18" s="85"/>
      <c r="WFB18" s="91"/>
      <c r="WFC18" s="85"/>
      <c r="WFD18" s="91"/>
      <c r="WFE18" s="85"/>
      <c r="WFF18" s="91"/>
      <c r="WFG18" s="85"/>
      <c r="WFH18" s="91"/>
      <c r="WFI18" s="85"/>
      <c r="WFJ18" s="91"/>
      <c r="WFK18" s="85"/>
      <c r="WFL18" s="91"/>
      <c r="WFM18" s="85"/>
      <c r="WFN18" s="91"/>
      <c r="WFO18" s="85"/>
      <c r="WFP18" s="91"/>
      <c r="WFQ18" s="85"/>
      <c r="WFR18" s="91"/>
      <c r="WFS18" s="85"/>
      <c r="WFT18" s="91"/>
      <c r="WFU18" s="85"/>
      <c r="WFV18" s="91"/>
      <c r="WFW18" s="85"/>
      <c r="WFX18" s="91"/>
      <c r="WFY18" s="85"/>
      <c r="WFZ18" s="91"/>
      <c r="WGA18" s="85"/>
      <c r="WGB18" s="91"/>
      <c r="WGC18" s="85"/>
      <c r="WGD18" s="91"/>
      <c r="WGE18" s="85"/>
      <c r="WGF18" s="91"/>
      <c r="WGG18" s="85"/>
      <c r="WGH18" s="91"/>
      <c r="WGI18" s="85"/>
      <c r="WGJ18" s="91"/>
      <c r="WGK18" s="85"/>
      <c r="WGL18" s="91"/>
      <c r="WGM18" s="85"/>
      <c r="WGN18" s="91"/>
      <c r="WGO18" s="85"/>
      <c r="WGP18" s="91"/>
      <c r="WGQ18" s="85"/>
      <c r="WGR18" s="91"/>
      <c r="WGS18" s="85"/>
      <c r="WGT18" s="91"/>
      <c r="WGU18" s="85"/>
      <c r="WGV18" s="91"/>
      <c r="WGW18" s="85"/>
      <c r="WGX18" s="91"/>
      <c r="WGY18" s="85"/>
      <c r="WGZ18" s="91"/>
      <c r="WHA18" s="85"/>
      <c r="WHB18" s="91"/>
      <c r="WHC18" s="85"/>
      <c r="WHD18" s="91"/>
      <c r="WHE18" s="85"/>
      <c r="WHF18" s="91"/>
      <c r="WHG18" s="85"/>
      <c r="WHH18" s="91"/>
      <c r="WHI18" s="85"/>
      <c r="WHJ18" s="91"/>
      <c r="WHK18" s="85"/>
      <c r="WHL18" s="91"/>
      <c r="WHM18" s="85"/>
      <c r="WHN18" s="91"/>
      <c r="WHO18" s="85"/>
      <c r="WHP18" s="91"/>
      <c r="WHQ18" s="85"/>
      <c r="WHR18" s="91"/>
      <c r="WHS18" s="85"/>
      <c r="WHT18" s="91"/>
      <c r="WHU18" s="85"/>
      <c r="WHV18" s="91"/>
      <c r="WHW18" s="85"/>
      <c r="WHX18" s="91"/>
      <c r="WHY18" s="85"/>
      <c r="WHZ18" s="91"/>
      <c r="WIA18" s="85"/>
      <c r="WIB18" s="91"/>
      <c r="WIC18" s="85"/>
      <c r="WID18" s="91"/>
      <c r="WIE18" s="85"/>
      <c r="WIF18" s="91"/>
      <c r="WIG18" s="85"/>
      <c r="WIH18" s="91"/>
      <c r="WII18" s="85"/>
      <c r="WIJ18" s="91"/>
      <c r="WIK18" s="85"/>
      <c r="WIL18" s="91"/>
      <c r="WIM18" s="85"/>
      <c r="WIN18" s="91"/>
      <c r="WIO18" s="85"/>
      <c r="WIP18" s="91"/>
      <c r="WIQ18" s="85"/>
      <c r="WIR18" s="91"/>
      <c r="WIS18" s="85"/>
      <c r="WIT18" s="91"/>
      <c r="WIU18" s="85"/>
      <c r="WIV18" s="91"/>
      <c r="WIW18" s="85"/>
      <c r="WIX18" s="91"/>
      <c r="WIY18" s="85"/>
      <c r="WIZ18" s="91"/>
      <c r="WJA18" s="85"/>
      <c r="WJB18" s="91"/>
      <c r="WJC18" s="85"/>
      <c r="WJD18" s="91"/>
      <c r="WJE18" s="85"/>
      <c r="WJF18" s="91"/>
      <c r="WJG18" s="85"/>
      <c r="WJH18" s="91"/>
      <c r="WJI18" s="85"/>
      <c r="WJJ18" s="91"/>
      <c r="WJK18" s="85"/>
      <c r="WJL18" s="91"/>
      <c r="WJM18" s="85"/>
      <c r="WJN18" s="91"/>
      <c r="WJO18" s="85"/>
      <c r="WJP18" s="91"/>
      <c r="WJQ18" s="85"/>
      <c r="WJR18" s="91"/>
      <c r="WJS18" s="85"/>
      <c r="WJT18" s="91"/>
      <c r="WJU18" s="85"/>
      <c r="WJV18" s="91"/>
      <c r="WJW18" s="85"/>
      <c r="WJX18" s="91"/>
      <c r="WJY18" s="85"/>
      <c r="WJZ18" s="91"/>
      <c r="WKA18" s="85"/>
      <c r="WKB18" s="91"/>
      <c r="WKC18" s="85"/>
      <c r="WKD18" s="91"/>
      <c r="WKE18" s="85"/>
      <c r="WKF18" s="91"/>
      <c r="WKG18" s="85"/>
      <c r="WKH18" s="91"/>
      <c r="WKI18" s="85"/>
      <c r="WKJ18" s="91"/>
      <c r="WKK18" s="85"/>
      <c r="WKL18" s="91"/>
      <c r="WKM18" s="85"/>
      <c r="WKN18" s="91"/>
      <c r="WKO18" s="85"/>
      <c r="WKP18" s="91"/>
      <c r="WKQ18" s="85"/>
      <c r="WKR18" s="91"/>
      <c r="WKS18" s="85"/>
      <c r="WKT18" s="91"/>
      <c r="WKU18" s="85"/>
      <c r="WKV18" s="91"/>
      <c r="WKW18" s="85"/>
      <c r="WKX18" s="91"/>
      <c r="WKY18" s="85"/>
      <c r="WKZ18" s="91"/>
      <c r="WLA18" s="85"/>
      <c r="WLB18" s="91"/>
      <c r="WLC18" s="85"/>
      <c r="WLD18" s="91"/>
      <c r="WLE18" s="85"/>
      <c r="WLF18" s="91"/>
      <c r="WLG18" s="85"/>
      <c r="WLH18" s="91"/>
      <c r="WLI18" s="85"/>
      <c r="WLJ18" s="91"/>
      <c r="WLK18" s="85"/>
      <c r="WLL18" s="91"/>
      <c r="WLM18" s="85"/>
      <c r="WLN18" s="91"/>
      <c r="WLO18" s="85"/>
      <c r="WLP18" s="91"/>
      <c r="WLQ18" s="85"/>
      <c r="WLR18" s="91"/>
      <c r="WLS18" s="85"/>
      <c r="WLT18" s="91"/>
      <c r="WLU18" s="85"/>
      <c r="WLV18" s="91"/>
      <c r="WLW18" s="85"/>
      <c r="WLX18" s="91"/>
      <c r="WLY18" s="85"/>
      <c r="WLZ18" s="91"/>
      <c r="WMA18" s="85"/>
      <c r="WMB18" s="91"/>
      <c r="WMC18" s="85"/>
      <c r="WMD18" s="91"/>
      <c r="WME18" s="85"/>
      <c r="WMF18" s="91"/>
      <c r="WMG18" s="85"/>
      <c r="WMH18" s="91"/>
      <c r="WMI18" s="85"/>
      <c r="WMJ18" s="91"/>
      <c r="WMK18" s="85"/>
      <c r="WML18" s="91"/>
      <c r="WMM18" s="85"/>
      <c r="WMN18" s="91"/>
      <c r="WMO18" s="85"/>
      <c r="WMP18" s="91"/>
      <c r="WMQ18" s="85"/>
      <c r="WMR18" s="91"/>
      <c r="WMS18" s="85"/>
      <c r="WMT18" s="91"/>
      <c r="WMU18" s="85"/>
      <c r="WMV18" s="91"/>
      <c r="WMW18" s="85"/>
      <c r="WMX18" s="91"/>
      <c r="WMY18" s="85"/>
      <c r="WMZ18" s="91"/>
      <c r="WNA18" s="85"/>
      <c r="WNB18" s="91"/>
      <c r="WNC18" s="85"/>
      <c r="WND18" s="91"/>
      <c r="WNE18" s="85"/>
      <c r="WNF18" s="91"/>
      <c r="WNG18" s="85"/>
      <c r="WNH18" s="91"/>
      <c r="WNI18" s="85"/>
      <c r="WNJ18" s="91"/>
      <c r="WNK18" s="85"/>
      <c r="WNL18" s="91"/>
      <c r="WNM18" s="85"/>
      <c r="WNN18" s="91"/>
      <c r="WNO18" s="85"/>
      <c r="WNP18" s="91"/>
      <c r="WNQ18" s="85"/>
      <c r="WNR18" s="91"/>
      <c r="WNS18" s="85"/>
      <c r="WNT18" s="91"/>
      <c r="WNU18" s="85"/>
      <c r="WNV18" s="91"/>
      <c r="WNW18" s="85"/>
      <c r="WNX18" s="91"/>
      <c r="WNY18" s="85"/>
      <c r="WNZ18" s="91"/>
      <c r="WOA18" s="85"/>
      <c r="WOB18" s="91"/>
      <c r="WOC18" s="85"/>
      <c r="WOD18" s="91"/>
      <c r="WOE18" s="85"/>
      <c r="WOF18" s="91"/>
      <c r="WOG18" s="85"/>
      <c r="WOH18" s="91"/>
      <c r="WOI18" s="85"/>
      <c r="WOJ18" s="91"/>
      <c r="WOK18" s="85"/>
      <c r="WOL18" s="91"/>
      <c r="WOM18" s="85"/>
      <c r="WON18" s="91"/>
      <c r="WOO18" s="85"/>
      <c r="WOP18" s="91"/>
      <c r="WOQ18" s="85"/>
      <c r="WOR18" s="91"/>
      <c r="WOS18" s="85"/>
      <c r="WOT18" s="91"/>
      <c r="WOU18" s="85"/>
      <c r="WOV18" s="91"/>
      <c r="WOW18" s="85"/>
      <c r="WOX18" s="91"/>
      <c r="WOY18" s="85"/>
      <c r="WOZ18" s="91"/>
      <c r="WPA18" s="85"/>
      <c r="WPB18" s="91"/>
      <c r="WPC18" s="85"/>
      <c r="WPD18" s="91"/>
      <c r="WPE18" s="85"/>
      <c r="WPF18" s="91"/>
      <c r="WPG18" s="85"/>
      <c r="WPH18" s="91"/>
      <c r="WPI18" s="85"/>
      <c r="WPJ18" s="91"/>
      <c r="WPK18" s="85"/>
      <c r="WPL18" s="91"/>
      <c r="WPM18" s="85"/>
      <c r="WPN18" s="91"/>
      <c r="WPO18" s="85"/>
      <c r="WPP18" s="91"/>
      <c r="WPQ18" s="85"/>
      <c r="WPR18" s="91"/>
      <c r="WPS18" s="85"/>
      <c r="WPT18" s="91"/>
      <c r="WPU18" s="85"/>
      <c r="WPV18" s="91"/>
      <c r="WPW18" s="85"/>
      <c r="WPX18" s="91"/>
      <c r="WPY18" s="85"/>
      <c r="WPZ18" s="91"/>
      <c r="WQA18" s="85"/>
      <c r="WQB18" s="91"/>
      <c r="WQC18" s="85"/>
      <c r="WQD18" s="91"/>
      <c r="WQE18" s="85"/>
      <c r="WQF18" s="91"/>
      <c r="WQG18" s="85"/>
      <c r="WQH18" s="91"/>
      <c r="WQI18" s="85"/>
      <c r="WQJ18" s="91"/>
      <c r="WQK18" s="85"/>
      <c r="WQL18" s="91"/>
      <c r="WQM18" s="85"/>
      <c r="WQN18" s="91"/>
      <c r="WQO18" s="85"/>
      <c r="WQP18" s="91"/>
      <c r="WQQ18" s="85"/>
      <c r="WQR18" s="91"/>
      <c r="WQS18" s="85"/>
      <c r="WQT18" s="91"/>
      <c r="WQU18" s="85"/>
      <c r="WQV18" s="91"/>
      <c r="WQW18" s="85"/>
      <c r="WQX18" s="91"/>
      <c r="WQY18" s="85"/>
      <c r="WQZ18" s="91"/>
      <c r="WRA18" s="85"/>
      <c r="WRB18" s="91"/>
      <c r="WRC18" s="85"/>
      <c r="WRD18" s="91"/>
      <c r="WRE18" s="85"/>
      <c r="WRF18" s="91"/>
      <c r="WRG18" s="85"/>
      <c r="WRH18" s="91"/>
      <c r="WRI18" s="85"/>
      <c r="WRJ18" s="91"/>
      <c r="WRK18" s="85"/>
      <c r="WRL18" s="91"/>
      <c r="WRM18" s="85"/>
      <c r="WRN18" s="91"/>
      <c r="WRO18" s="85"/>
      <c r="WRP18" s="91"/>
      <c r="WRQ18" s="85"/>
      <c r="WRR18" s="91"/>
      <c r="WRS18" s="85"/>
      <c r="WRT18" s="91"/>
      <c r="WRU18" s="85"/>
      <c r="WRV18" s="91"/>
      <c r="WRW18" s="85"/>
      <c r="WRX18" s="91"/>
      <c r="WRY18" s="85"/>
      <c r="WRZ18" s="91"/>
      <c r="WSA18" s="85"/>
      <c r="WSB18" s="91"/>
      <c r="WSC18" s="85"/>
      <c r="WSD18" s="91"/>
      <c r="WSE18" s="85"/>
      <c r="WSF18" s="91"/>
      <c r="WSG18" s="85"/>
      <c r="WSH18" s="91"/>
      <c r="WSI18" s="85"/>
      <c r="WSJ18" s="91"/>
      <c r="WSK18" s="85"/>
      <c r="WSL18" s="91"/>
      <c r="WSM18" s="85"/>
      <c r="WSN18" s="91"/>
      <c r="WSO18" s="85"/>
      <c r="WSP18" s="91"/>
      <c r="WSQ18" s="85"/>
      <c r="WSR18" s="91"/>
      <c r="WSS18" s="85"/>
      <c r="WST18" s="91"/>
      <c r="WSU18" s="85"/>
      <c r="WSV18" s="91"/>
      <c r="WSW18" s="85"/>
      <c r="WSX18" s="91"/>
      <c r="WSY18" s="85"/>
      <c r="WSZ18" s="91"/>
      <c r="WTA18" s="85"/>
      <c r="WTB18" s="91"/>
      <c r="WTC18" s="85"/>
      <c r="WTD18" s="91"/>
      <c r="WTE18" s="85"/>
      <c r="WTF18" s="91"/>
      <c r="WTG18" s="85"/>
      <c r="WTH18" s="91"/>
      <c r="WTI18" s="85"/>
      <c r="WTJ18" s="91"/>
      <c r="WTK18" s="85"/>
      <c r="WTL18" s="91"/>
      <c r="WTM18" s="85"/>
      <c r="WTN18" s="91"/>
      <c r="WTO18" s="85"/>
      <c r="WTP18" s="91"/>
      <c r="WTQ18" s="85"/>
      <c r="WTR18" s="91"/>
      <c r="WTS18" s="85"/>
      <c r="WTT18" s="91"/>
      <c r="WTU18" s="85"/>
      <c r="WTV18" s="91"/>
      <c r="WTW18" s="85"/>
      <c r="WTX18" s="91"/>
      <c r="WTY18" s="85"/>
      <c r="WTZ18" s="91"/>
      <c r="WUA18" s="85"/>
      <c r="WUB18" s="91"/>
      <c r="WUC18" s="85"/>
      <c r="WUD18" s="91"/>
      <c r="WUE18" s="85"/>
      <c r="WUF18" s="91"/>
      <c r="WUG18" s="85"/>
      <c r="WUH18" s="91"/>
      <c r="WUI18" s="85"/>
      <c r="WUJ18" s="91"/>
      <c r="WUK18" s="85"/>
      <c r="WUL18" s="91"/>
      <c r="WUM18" s="85"/>
      <c r="WUN18" s="91"/>
      <c r="WUO18" s="85"/>
      <c r="WUP18" s="91"/>
      <c r="WUQ18" s="85"/>
      <c r="WUR18" s="91"/>
      <c r="WUS18" s="85"/>
      <c r="WUT18" s="91"/>
      <c r="WUU18" s="85"/>
      <c r="WUV18" s="91"/>
      <c r="WUW18" s="85"/>
      <c r="WUX18" s="91"/>
      <c r="WUY18" s="85"/>
      <c r="WUZ18" s="91"/>
      <c r="WVA18" s="85"/>
      <c r="WVB18" s="91"/>
      <c r="WVC18" s="85"/>
      <c r="WVD18" s="91"/>
      <c r="WVE18" s="85"/>
      <c r="WVF18" s="91"/>
      <c r="WVG18" s="85"/>
      <c r="WVH18" s="91"/>
      <c r="WVI18" s="85"/>
      <c r="WVJ18" s="91"/>
      <c r="WVK18" s="85"/>
      <c r="WVL18" s="91"/>
      <c r="WVM18" s="85"/>
      <c r="WVN18" s="91"/>
      <c r="WVO18" s="85"/>
      <c r="WVP18" s="91"/>
      <c r="WVQ18" s="85"/>
      <c r="WVR18" s="91"/>
      <c r="WVS18" s="85"/>
      <c r="WVT18" s="91"/>
      <c r="WVU18" s="85"/>
      <c r="WVV18" s="91"/>
      <c r="WVW18" s="85"/>
      <c r="WVX18" s="91"/>
      <c r="WVY18" s="85"/>
      <c r="WVZ18" s="91"/>
      <c r="WWA18" s="85"/>
      <c r="WWB18" s="91"/>
      <c r="WWC18" s="85"/>
      <c r="WWD18" s="91"/>
      <c r="WWE18" s="85"/>
      <c r="WWF18" s="91"/>
      <c r="WWG18" s="85"/>
      <c r="WWH18" s="91"/>
      <c r="WWI18" s="85"/>
      <c r="WWJ18" s="91"/>
      <c r="WWK18" s="85"/>
      <c r="WWL18" s="91"/>
      <c r="WWM18" s="85"/>
      <c r="WWN18" s="91"/>
      <c r="WWO18" s="85"/>
      <c r="WWP18" s="91"/>
      <c r="WWQ18" s="85"/>
      <c r="WWR18" s="91"/>
      <c r="WWS18" s="85"/>
      <c r="WWT18" s="91"/>
      <c r="WWU18" s="85"/>
      <c r="WWV18" s="91"/>
      <c r="WWW18" s="85"/>
      <c r="WWX18" s="91"/>
      <c r="WWY18" s="85"/>
      <c r="WWZ18" s="91"/>
      <c r="WXA18" s="85"/>
      <c r="WXB18" s="91"/>
      <c r="WXC18" s="85"/>
      <c r="WXD18" s="91"/>
      <c r="WXE18" s="85"/>
      <c r="WXF18" s="91"/>
      <c r="WXG18" s="85"/>
      <c r="WXH18" s="91"/>
      <c r="WXI18" s="85"/>
      <c r="WXJ18" s="91"/>
      <c r="WXK18" s="85"/>
      <c r="WXL18" s="91"/>
      <c r="WXM18" s="85"/>
      <c r="WXN18" s="91"/>
      <c r="WXO18" s="85"/>
      <c r="WXP18" s="91"/>
      <c r="WXQ18" s="85"/>
      <c r="WXR18" s="91"/>
      <c r="WXS18" s="85"/>
      <c r="WXT18" s="91"/>
      <c r="WXU18" s="85"/>
      <c r="WXV18" s="91"/>
      <c r="WXW18" s="85"/>
      <c r="WXX18" s="91"/>
      <c r="WXY18" s="85"/>
      <c r="WXZ18" s="91"/>
      <c r="WYA18" s="85"/>
      <c r="WYB18" s="91"/>
      <c r="WYC18" s="85"/>
      <c r="WYD18" s="91"/>
      <c r="WYE18" s="85"/>
      <c r="WYF18" s="91"/>
      <c r="WYG18" s="85"/>
      <c r="WYH18" s="91"/>
      <c r="WYI18" s="85"/>
      <c r="WYJ18" s="91"/>
      <c r="WYK18" s="85"/>
      <c r="WYL18" s="91"/>
      <c r="WYM18" s="85"/>
      <c r="WYN18" s="91"/>
      <c r="WYO18" s="85"/>
      <c r="WYP18" s="91"/>
      <c r="WYQ18" s="85"/>
      <c r="WYR18" s="91"/>
      <c r="WYS18" s="85"/>
      <c r="WYT18" s="91"/>
      <c r="WYU18" s="85"/>
      <c r="WYV18" s="91"/>
      <c r="WYW18" s="85"/>
      <c r="WYX18" s="91"/>
      <c r="WYY18" s="85"/>
      <c r="WYZ18" s="91"/>
      <c r="WZA18" s="85"/>
      <c r="WZB18" s="91"/>
      <c r="WZC18" s="85"/>
      <c r="WZD18" s="91"/>
      <c r="WZE18" s="85"/>
      <c r="WZF18" s="91"/>
      <c r="WZG18" s="85"/>
      <c r="WZH18" s="91"/>
      <c r="WZI18" s="85"/>
      <c r="WZJ18" s="91"/>
      <c r="WZK18" s="85"/>
      <c r="WZL18" s="91"/>
      <c r="WZM18" s="85"/>
      <c r="WZN18" s="91"/>
      <c r="WZO18" s="85"/>
      <c r="WZP18" s="91"/>
      <c r="WZQ18" s="85"/>
      <c r="WZR18" s="91"/>
      <c r="WZS18" s="85"/>
      <c r="WZT18" s="91"/>
      <c r="WZU18" s="85"/>
      <c r="WZV18" s="91"/>
      <c r="WZW18" s="85"/>
      <c r="WZX18" s="91"/>
      <c r="WZY18" s="85"/>
      <c r="WZZ18" s="91"/>
      <c r="XAA18" s="85"/>
      <c r="XAB18" s="91"/>
      <c r="XAC18" s="85"/>
      <c r="XAD18" s="91"/>
      <c r="XAE18" s="85"/>
      <c r="XAF18" s="91"/>
      <c r="XAG18" s="85"/>
      <c r="XAH18" s="91"/>
      <c r="XAI18" s="85"/>
      <c r="XAJ18" s="91"/>
      <c r="XAK18" s="85"/>
      <c r="XAL18" s="91"/>
      <c r="XAM18" s="85"/>
      <c r="XAN18" s="91"/>
      <c r="XAO18" s="85"/>
      <c r="XAP18" s="91"/>
      <c r="XAQ18" s="85"/>
      <c r="XAR18" s="91"/>
      <c r="XAS18" s="85"/>
      <c r="XAT18" s="91"/>
      <c r="XAU18" s="85"/>
      <c r="XAV18" s="91"/>
      <c r="XAW18" s="85"/>
      <c r="XAX18" s="91"/>
      <c r="XAY18" s="85"/>
      <c r="XAZ18" s="91"/>
      <c r="XBA18" s="85"/>
      <c r="XBB18" s="91"/>
      <c r="XBC18" s="85"/>
      <c r="XBD18" s="91"/>
      <c r="XBE18" s="85"/>
      <c r="XBF18" s="91"/>
      <c r="XBG18" s="85"/>
      <c r="XBH18" s="91"/>
      <c r="XBI18" s="85"/>
      <c r="XBJ18" s="91"/>
      <c r="XBK18" s="85"/>
      <c r="XBL18" s="91"/>
      <c r="XBM18" s="85"/>
      <c r="XBN18" s="91"/>
      <c r="XBO18" s="85"/>
      <c r="XBP18" s="91"/>
      <c r="XBQ18" s="85"/>
      <c r="XBR18" s="91"/>
      <c r="XBS18" s="85"/>
      <c r="XBT18" s="91"/>
      <c r="XBU18" s="85"/>
      <c r="XBV18" s="91"/>
      <c r="XBW18" s="85"/>
      <c r="XBX18" s="91"/>
      <c r="XBY18" s="85"/>
      <c r="XBZ18" s="91"/>
      <c r="XCA18" s="85"/>
      <c r="XCB18" s="91"/>
      <c r="XCC18" s="85"/>
      <c r="XCD18" s="91"/>
      <c r="XCE18" s="85"/>
      <c r="XCF18" s="91"/>
      <c r="XCG18" s="85"/>
      <c r="XCH18" s="91"/>
      <c r="XCI18" s="85"/>
      <c r="XCJ18" s="91"/>
      <c r="XCK18" s="85"/>
      <c r="XCL18" s="91"/>
      <c r="XCM18" s="85"/>
      <c r="XCN18" s="91"/>
      <c r="XCO18" s="85"/>
      <c r="XCP18" s="91"/>
      <c r="XCQ18" s="85"/>
      <c r="XCR18" s="91"/>
      <c r="XCS18" s="85"/>
      <c r="XCT18" s="91"/>
      <c r="XCU18" s="85"/>
      <c r="XCV18" s="91"/>
      <c r="XCW18" s="85"/>
      <c r="XCX18" s="91"/>
      <c r="XCY18" s="85"/>
      <c r="XCZ18" s="91"/>
      <c r="XDA18" s="85"/>
      <c r="XDB18" s="91"/>
      <c r="XDC18" s="85"/>
      <c r="XDD18" s="91"/>
      <c r="XDE18" s="85"/>
      <c r="XDF18" s="91"/>
      <c r="XDG18" s="85"/>
      <c r="XDH18" s="91"/>
      <c r="XDI18" s="85"/>
      <c r="XDJ18" s="91"/>
      <c r="XDK18" s="85"/>
      <c r="XDL18" s="91"/>
      <c r="XDM18" s="85"/>
      <c r="XDN18" s="91"/>
      <c r="XDO18" s="85"/>
      <c r="XDP18" s="91"/>
      <c r="XDQ18" s="85"/>
      <c r="XDR18" s="91"/>
      <c r="XDS18" s="85"/>
      <c r="XDT18" s="91"/>
      <c r="XDU18" s="85"/>
      <c r="XDV18" s="91"/>
      <c r="XDW18" s="85"/>
      <c r="XDX18" s="91"/>
      <c r="XDY18" s="85"/>
      <c r="XDZ18" s="91"/>
      <c r="XEA18" s="85"/>
      <c r="XEB18" s="91"/>
      <c r="XEC18" s="85"/>
      <c r="XED18" s="91"/>
      <c r="XEE18" s="85"/>
      <c r="XEF18" s="91"/>
      <c r="XEG18" s="85"/>
      <c r="XEH18" s="91"/>
      <c r="XEI18" s="85"/>
      <c r="XEJ18" s="91"/>
      <c r="XEK18" s="85"/>
      <c r="XEL18" s="91"/>
      <c r="XEM18" s="85"/>
      <c r="XEN18" s="91"/>
      <c r="XEO18" s="85"/>
      <c r="XEP18" s="91"/>
      <c r="XEQ18" s="85"/>
      <c r="XER18" s="91"/>
      <c r="XES18" s="85"/>
      <c r="XET18" s="91"/>
      <c r="XEU18" s="85"/>
      <c r="XEV18" s="91"/>
      <c r="XEW18" s="85"/>
      <c r="XEX18" s="91"/>
      <c r="XEY18" s="85"/>
      <c r="XEZ18" s="91"/>
      <c r="XFA18" s="85"/>
      <c r="XFB18" s="91"/>
      <c r="XFC18" s="85"/>
      <c r="XFD18" s="91"/>
    </row>
    <row r="19" spans="1:16384" ht="56.25" x14ac:dyDescent="0.2">
      <c r="B19" s="467"/>
      <c r="C19" s="466"/>
      <c r="D19" s="92" t="s">
        <v>892</v>
      </c>
      <c r="E19" s="92"/>
      <c r="F19" s="92" t="s">
        <v>891</v>
      </c>
      <c r="G19" s="92"/>
      <c r="H19" s="92" t="s">
        <v>37</v>
      </c>
      <c r="I19" s="92"/>
      <c r="J19" s="92" t="s">
        <v>883</v>
      </c>
      <c r="K19" s="92"/>
      <c r="L19" s="92" t="s">
        <v>883</v>
      </c>
      <c r="M19" s="92"/>
      <c r="N19" s="92" t="s">
        <v>884</v>
      </c>
      <c r="O19" s="92"/>
      <c r="R19" s="62"/>
      <c r="S19" s="62"/>
      <c r="T19" s="62"/>
      <c r="U19" s="62"/>
    </row>
    <row r="20" spans="1:16384" s="93" customFormat="1" x14ac:dyDescent="0.2">
      <c r="A20" s="62"/>
      <c r="B20" s="465" t="s">
        <v>38</v>
      </c>
      <c r="D20" s="93" t="s">
        <v>41</v>
      </c>
      <c r="F20" s="93" t="s">
        <v>885</v>
      </c>
      <c r="H20" s="93" t="s">
        <v>42</v>
      </c>
      <c r="L20" s="94">
        <v>0.246</v>
      </c>
      <c r="N20" s="94">
        <v>0.22900000000000001</v>
      </c>
      <c r="O20" s="94">
        <v>0.26700000000000002</v>
      </c>
      <c r="P20" s="392"/>
    </row>
    <row r="21" spans="1:16384" s="93" customFormat="1" x14ac:dyDescent="0.2">
      <c r="A21" s="62"/>
      <c r="B21" s="466"/>
      <c r="C21" s="85"/>
      <c r="D21" s="383" t="s">
        <v>39</v>
      </c>
      <c r="E21" s="385"/>
      <c r="F21" s="380" t="s">
        <v>888</v>
      </c>
      <c r="G21" s="385"/>
      <c r="H21" s="386" t="s">
        <v>40</v>
      </c>
      <c r="I21" s="387"/>
      <c r="J21" s="388">
        <v>0.16</v>
      </c>
      <c r="K21" s="385"/>
      <c r="L21" s="389">
        <v>0.17299999999999999</v>
      </c>
      <c r="M21" s="390"/>
      <c r="N21" s="389">
        <v>0.17599999999999999</v>
      </c>
      <c r="O21" s="389">
        <v>0.185</v>
      </c>
      <c r="P21" s="390"/>
    </row>
    <row r="22" spans="1:16384" s="62" customFormat="1" x14ac:dyDescent="0.2">
      <c r="B22" s="384"/>
      <c r="C22" s="391"/>
      <c r="D22" s="85"/>
      <c r="E22" s="85"/>
      <c r="F22" s="85"/>
      <c r="G22" s="85"/>
      <c r="H22" s="85"/>
      <c r="I22" s="85"/>
      <c r="J22" s="85"/>
      <c r="K22" s="85"/>
      <c r="L22" s="96"/>
      <c r="M22" s="85"/>
      <c r="N22" s="96"/>
      <c r="O22" s="96"/>
      <c r="P22" s="73"/>
      <c r="Q22" s="73"/>
    </row>
    <row r="23" spans="1:16384" s="62" customFormat="1" x14ac:dyDescent="0.2">
      <c r="B23" s="85" t="s">
        <v>43</v>
      </c>
      <c r="C23" s="97"/>
      <c r="D23" s="85"/>
      <c r="E23" s="85"/>
      <c r="F23" s="85"/>
      <c r="G23" s="85"/>
      <c r="H23" s="85"/>
      <c r="I23" s="85"/>
      <c r="J23" s="85"/>
      <c r="K23" s="85"/>
      <c r="L23" s="96"/>
      <c r="M23" s="85"/>
      <c r="N23" s="96"/>
      <c r="O23" s="96"/>
      <c r="P23" s="73"/>
      <c r="Q23" s="73"/>
    </row>
    <row r="24" spans="1:16384" s="62" customFormat="1" x14ac:dyDescent="0.2">
      <c r="B24" s="462" t="s">
        <v>886</v>
      </c>
      <c r="C24" s="462"/>
      <c r="D24" s="462"/>
      <c r="E24" s="462"/>
      <c r="F24" s="462"/>
      <c r="G24" s="462"/>
      <c r="H24" s="462"/>
      <c r="I24" s="462"/>
      <c r="J24" s="462"/>
      <c r="K24" s="85"/>
      <c r="L24" s="96"/>
      <c r="M24" s="85"/>
      <c r="N24" s="96"/>
      <c r="O24" s="96"/>
      <c r="P24" s="73"/>
      <c r="Q24" s="73"/>
    </row>
    <row r="25" spans="1:16384" s="62" customFormat="1" ht="22.9" customHeight="1" x14ac:dyDescent="0.2">
      <c r="B25" s="462" t="s">
        <v>887</v>
      </c>
      <c r="C25" s="462"/>
      <c r="D25" s="462"/>
      <c r="E25" s="462"/>
      <c r="F25" s="462"/>
      <c r="G25" s="462"/>
      <c r="H25" s="462"/>
      <c r="I25" s="462"/>
      <c r="J25" s="462"/>
      <c r="K25" s="85"/>
      <c r="L25" s="96"/>
      <c r="M25" s="85"/>
      <c r="N25" s="96"/>
      <c r="O25" s="96"/>
      <c r="P25" s="73"/>
      <c r="Q25" s="73"/>
    </row>
    <row r="26" spans="1:16384" s="62" customFormat="1" ht="20.45" customHeight="1" x14ac:dyDescent="0.2">
      <c r="B26" s="462" t="s">
        <v>890</v>
      </c>
      <c r="C26" s="462"/>
      <c r="D26" s="462"/>
      <c r="E26" s="462"/>
      <c r="F26" s="462"/>
      <c r="G26" s="462"/>
      <c r="H26" s="462"/>
      <c r="I26" s="462"/>
      <c r="J26" s="462"/>
      <c r="K26" s="85"/>
      <c r="L26" s="96"/>
      <c r="M26" s="85"/>
      <c r="N26" s="96"/>
      <c r="O26" s="96"/>
      <c r="P26" s="73"/>
      <c r="Q26" s="73"/>
    </row>
    <row r="27" spans="1:16384" s="62" customFormat="1" ht="15" customHeight="1" x14ac:dyDescent="0.2">
      <c r="B27" s="462" t="s">
        <v>893</v>
      </c>
      <c r="C27" s="462"/>
      <c r="D27" s="462"/>
      <c r="E27" s="462"/>
      <c r="F27" s="462"/>
      <c r="G27" s="462"/>
      <c r="H27" s="462"/>
      <c r="I27" s="462"/>
      <c r="J27" s="462"/>
      <c r="K27" s="85"/>
      <c r="L27" s="96"/>
      <c r="M27" s="85"/>
      <c r="N27" s="96"/>
      <c r="O27" s="96"/>
      <c r="P27" s="73"/>
      <c r="Q27" s="73"/>
    </row>
    <row r="28" spans="1:16384" s="62" customFormat="1" x14ac:dyDescent="0.2">
      <c r="B28" s="462" t="s">
        <v>894</v>
      </c>
      <c r="C28" s="462"/>
      <c r="D28" s="462"/>
      <c r="E28" s="462"/>
      <c r="F28" s="462"/>
      <c r="G28" s="462"/>
      <c r="H28" s="462"/>
      <c r="I28" s="462"/>
      <c r="J28" s="462"/>
      <c r="K28" s="73"/>
      <c r="L28" s="73"/>
      <c r="M28" s="73"/>
      <c r="N28" s="73"/>
      <c r="O28" s="73"/>
      <c r="P28" s="73"/>
      <c r="Q28" s="73"/>
      <c r="R28" s="73"/>
      <c r="S28" s="73"/>
      <c r="T28" s="73"/>
      <c r="U28" s="73"/>
    </row>
    <row r="29" spans="1:16384" s="62" customFormat="1" ht="13.9" hidden="1" customHeight="1" x14ac:dyDescent="0.2">
      <c r="B29" s="80" t="s">
        <v>44</v>
      </c>
      <c r="H29" s="98"/>
      <c r="I29" s="72"/>
      <c r="J29" s="73"/>
      <c r="K29" s="73"/>
      <c r="L29" s="73"/>
      <c r="M29" s="73"/>
      <c r="N29" s="73"/>
      <c r="O29" s="73"/>
      <c r="P29" s="73"/>
      <c r="Q29" s="73"/>
      <c r="R29" s="73"/>
      <c r="S29" s="73"/>
      <c r="T29" s="73"/>
      <c r="U29" s="73"/>
    </row>
    <row r="30" spans="1:16384" s="62" customFormat="1" x14ac:dyDescent="0.2">
      <c r="B30" s="80"/>
      <c r="H30" s="98"/>
      <c r="I30" s="72"/>
      <c r="J30" s="73"/>
      <c r="K30" s="73"/>
      <c r="L30" s="73"/>
      <c r="M30" s="73"/>
      <c r="N30" s="73"/>
      <c r="O30" s="73"/>
      <c r="P30" s="73"/>
      <c r="Q30" s="73"/>
      <c r="R30" s="73"/>
      <c r="S30" s="73"/>
      <c r="T30" s="73"/>
      <c r="U30" s="73"/>
    </row>
    <row r="31" spans="1:16384" s="62" customFormat="1" x14ac:dyDescent="0.2">
      <c r="B31" s="80"/>
      <c r="H31" s="98"/>
      <c r="I31" s="72"/>
      <c r="J31" s="73"/>
      <c r="K31" s="73"/>
      <c r="L31" s="73"/>
      <c r="M31" s="73"/>
      <c r="N31" s="73"/>
      <c r="O31" s="73"/>
      <c r="P31" s="73"/>
      <c r="Q31" s="73"/>
      <c r="R31" s="73"/>
      <c r="S31" s="73"/>
      <c r="T31" s="73"/>
      <c r="U31" s="73"/>
    </row>
  </sheetData>
  <mergeCells count="14">
    <mergeCell ref="B8:H8"/>
    <mergeCell ref="B12:B15"/>
    <mergeCell ref="B16:B17"/>
    <mergeCell ref="C16:C17"/>
    <mergeCell ref="E16:E17"/>
    <mergeCell ref="B25:J25"/>
    <mergeCell ref="B28:J28"/>
    <mergeCell ref="B26:J26"/>
    <mergeCell ref="B27:J27"/>
    <mergeCell ref="I16:I17"/>
    <mergeCell ref="B20:B21"/>
    <mergeCell ref="B18:B19"/>
    <mergeCell ref="C18:C19"/>
    <mergeCell ref="B24:J24"/>
  </mergeCells>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3C93C-FB1B-4A10-9917-914CAB39DE71}">
  <dimension ref="A1:L37"/>
  <sheetViews>
    <sheetView showGridLines="0" showRowColHeaders="0" topLeftCell="A29" workbookViewId="0">
      <selection activeCell="B30" sqref="B30"/>
      <extLst>
        <ext xmlns:xlsdti="http://schemas.microsoft.com/office/spreadsheetml/2023/showDataTypeIcons" uri="{77bfe23e-c014-4d31-8a63-9c772dbf06b6}">
          <xlsdti:showDataTypeIcons visible="0"/>
        </ext>
      </extLst>
    </sheetView>
  </sheetViews>
  <sheetFormatPr defaultColWidth="0" defaultRowHeight="14.25" x14ac:dyDescent="0.2"/>
  <cols>
    <col min="1" max="1" width="3.28515625" style="44" customWidth="1"/>
    <col min="2" max="2" width="28.140625" style="44" customWidth="1"/>
    <col min="3" max="3" width="54.7109375" style="44" customWidth="1"/>
    <col min="4" max="4" width="70.5703125" style="47" customWidth="1"/>
    <col min="5" max="5" width="35.42578125" style="48" customWidth="1"/>
    <col min="6" max="6" width="8.7109375" style="44"/>
    <col min="7" max="7" width="8.7109375" style="44" hidden="1" customWidth="1"/>
    <col min="8" max="8" width="8.85546875" style="44" hidden="1" customWidth="1"/>
    <col min="9" max="9" width="8.7109375" style="44" hidden="1" customWidth="1"/>
    <col min="10" max="10" width="8.85546875" style="44" hidden="1" customWidth="1"/>
    <col min="11" max="11" width="8.7109375" style="44" hidden="1" customWidth="1"/>
    <col min="12" max="16384" width="8.7109375" style="44" hidden="1"/>
  </cols>
  <sheetData>
    <row r="1" spans="1:12" ht="14.1" customHeight="1" x14ac:dyDescent="0.2">
      <c r="A1" s="43"/>
      <c r="D1" s="44"/>
      <c r="E1" s="44"/>
      <c r="F1" s="62"/>
      <c r="G1" s="72"/>
      <c r="H1" s="72"/>
      <c r="I1" s="73"/>
      <c r="J1" s="73"/>
      <c r="K1" s="73"/>
      <c r="L1" s="73"/>
    </row>
    <row r="2" spans="1:12" ht="14.1" customHeight="1" x14ac:dyDescent="0.2">
      <c r="A2" s="45"/>
      <c r="B2" s="46"/>
      <c r="C2" s="46"/>
      <c r="D2" s="46"/>
      <c r="E2" s="46"/>
      <c r="F2" s="46"/>
      <c r="G2" s="46"/>
      <c r="H2" s="46"/>
      <c r="I2" s="46"/>
      <c r="J2" s="46"/>
      <c r="K2" s="46"/>
      <c r="L2" s="46"/>
    </row>
    <row r="3" spans="1:12" ht="14.45" customHeight="1" x14ac:dyDescent="0.2"/>
    <row r="4" spans="1:12" ht="14.45" customHeight="1" x14ac:dyDescent="0.2">
      <c r="E4" s="49"/>
    </row>
    <row r="5" spans="1:12" ht="14.45" customHeight="1" x14ac:dyDescent="0.2"/>
    <row r="8" spans="1:12" ht="19.5" x14ac:dyDescent="0.25">
      <c r="B8" s="50" t="s">
        <v>14</v>
      </c>
      <c r="C8" s="50"/>
    </row>
    <row r="9" spans="1:12" ht="12" customHeight="1" x14ac:dyDescent="0.2"/>
    <row r="10" spans="1:12" ht="12" customHeight="1" x14ac:dyDescent="0.2"/>
    <row r="11" spans="1:12" ht="15" x14ac:dyDescent="0.2">
      <c r="B11" s="99" t="s">
        <v>45</v>
      </c>
      <c r="C11" s="99"/>
      <c r="D11" s="100"/>
      <c r="E11" s="101"/>
    </row>
    <row r="13" spans="1:12" ht="15" thickBot="1" x14ac:dyDescent="0.25">
      <c r="B13" s="102" t="s">
        <v>46</v>
      </c>
      <c r="C13" s="102"/>
      <c r="D13" s="102"/>
      <c r="E13" s="103"/>
    </row>
    <row r="14" spans="1:12" ht="322.89999999999998" customHeight="1" thickTop="1" x14ac:dyDescent="0.2">
      <c r="B14" s="104" t="s">
        <v>47</v>
      </c>
      <c r="C14" s="109" t="s">
        <v>895</v>
      </c>
      <c r="D14" s="471" t="s">
        <v>910</v>
      </c>
      <c r="E14" s="471"/>
    </row>
    <row r="15" spans="1:12" ht="27.6" customHeight="1" thickBot="1" x14ac:dyDescent="0.25">
      <c r="B15" s="102" t="s">
        <v>1082</v>
      </c>
      <c r="C15" s="102"/>
      <c r="D15" s="102" t="s">
        <v>48</v>
      </c>
      <c r="E15" s="103"/>
    </row>
    <row r="16" spans="1:12" ht="230.25" customHeight="1" thickTop="1" x14ac:dyDescent="0.2">
      <c r="B16" s="104" t="s">
        <v>47</v>
      </c>
      <c r="C16" s="109" t="s">
        <v>896</v>
      </c>
      <c r="D16" s="471" t="s">
        <v>1081</v>
      </c>
      <c r="E16" s="471"/>
    </row>
    <row r="17" spans="2:5" ht="3" customHeight="1" x14ac:dyDescent="0.2">
      <c r="B17" s="44" t="s">
        <v>48</v>
      </c>
      <c r="D17" s="47" t="s">
        <v>48</v>
      </c>
    </row>
    <row r="18" spans="2:5" ht="15" thickBot="1" x14ac:dyDescent="0.25">
      <c r="B18" s="102" t="s">
        <v>897</v>
      </c>
      <c r="C18" s="102"/>
      <c r="D18" s="102" t="s">
        <v>48</v>
      </c>
      <c r="E18" s="103"/>
    </row>
    <row r="19" spans="2:5" ht="197.25" customHeight="1" thickTop="1" x14ac:dyDescent="0.2">
      <c r="B19" s="105" t="s">
        <v>47</v>
      </c>
      <c r="C19" s="109" t="s">
        <v>898</v>
      </c>
      <c r="D19" s="471" t="s">
        <v>899</v>
      </c>
      <c r="E19" s="471"/>
    </row>
    <row r="20" spans="2:5" ht="15" thickBot="1" x14ac:dyDescent="0.25">
      <c r="B20" s="102" t="s">
        <v>900</v>
      </c>
      <c r="C20" s="102"/>
      <c r="D20" s="102" t="s">
        <v>48</v>
      </c>
      <c r="E20" s="103"/>
    </row>
    <row r="21" spans="2:5" ht="162.75" customHeight="1" thickTop="1" thickBot="1" x14ac:dyDescent="0.25">
      <c r="B21" s="105" t="s">
        <v>47</v>
      </c>
      <c r="C21" s="393" t="s">
        <v>901</v>
      </c>
      <c r="D21" s="472" t="s">
        <v>902</v>
      </c>
      <c r="E21" s="472"/>
    </row>
    <row r="22" spans="2:5" ht="40.9" customHeight="1" thickTop="1" x14ac:dyDescent="0.2">
      <c r="B22" s="105"/>
      <c r="C22" s="105"/>
      <c r="D22" s="105"/>
      <c r="E22" s="105"/>
    </row>
    <row r="23" spans="2:5" ht="15" x14ac:dyDescent="0.2">
      <c r="B23" s="99" t="s">
        <v>49</v>
      </c>
      <c r="C23" s="99"/>
      <c r="D23" s="100" t="s">
        <v>48</v>
      </c>
      <c r="E23" s="101"/>
    </row>
    <row r="24" spans="2:5" ht="15" x14ac:dyDescent="0.2">
      <c r="B24" s="106"/>
      <c r="C24" s="106"/>
      <c r="D24" s="107"/>
      <c r="E24" s="108"/>
    </row>
    <row r="25" spans="2:5" ht="15" thickBot="1" x14ac:dyDescent="0.25">
      <c r="B25" s="102" t="s">
        <v>50</v>
      </c>
      <c r="C25" s="102"/>
      <c r="D25" s="102" t="s">
        <v>48</v>
      </c>
      <c r="E25" s="103"/>
    </row>
    <row r="26" spans="2:5" ht="279" customHeight="1" thickTop="1" x14ac:dyDescent="0.2">
      <c r="B26" s="105" t="s">
        <v>47</v>
      </c>
      <c r="C26" s="109" t="s">
        <v>903</v>
      </c>
      <c r="D26" s="471" t="s">
        <v>904</v>
      </c>
      <c r="E26" s="471"/>
    </row>
    <row r="27" spans="2:5" x14ac:dyDescent="0.2">
      <c r="B27" s="44" t="s">
        <v>48</v>
      </c>
      <c r="D27" s="47" t="s">
        <v>48</v>
      </c>
    </row>
    <row r="28" spans="2:5" ht="15" thickBot="1" x14ac:dyDescent="0.25">
      <c r="B28" s="102" t="s">
        <v>905</v>
      </c>
      <c r="C28" s="102"/>
      <c r="D28" s="102" t="s">
        <v>48</v>
      </c>
      <c r="E28" s="103"/>
    </row>
    <row r="29" spans="2:5" ht="212.25" customHeight="1" thickTop="1" x14ac:dyDescent="0.2">
      <c r="B29" s="105" t="s">
        <v>47</v>
      </c>
      <c r="C29" s="109" t="s">
        <v>906</v>
      </c>
      <c r="D29" s="471" t="s">
        <v>907</v>
      </c>
      <c r="E29" s="471"/>
    </row>
    <row r="30" spans="2:5" ht="15" thickBot="1" x14ac:dyDescent="0.25">
      <c r="B30" s="102" t="s">
        <v>1083</v>
      </c>
      <c r="C30" s="102"/>
      <c r="D30" s="102"/>
      <c r="E30" s="103"/>
    </row>
    <row r="31" spans="2:5" ht="215.25" customHeight="1" thickTop="1" thickBot="1" x14ac:dyDescent="0.25">
      <c r="B31" s="105" t="s">
        <v>52</v>
      </c>
      <c r="C31" s="105" t="s">
        <v>908</v>
      </c>
      <c r="D31" s="471" t="s">
        <v>909</v>
      </c>
      <c r="E31" s="471"/>
    </row>
    <row r="32" spans="2:5" ht="31.15" customHeight="1" thickTop="1" x14ac:dyDescent="0.2">
      <c r="B32" s="105"/>
      <c r="C32" s="105"/>
      <c r="D32" s="105"/>
      <c r="E32" s="105"/>
    </row>
    <row r="33" spans="2:5" ht="36.6" customHeight="1" x14ac:dyDescent="0.2">
      <c r="B33" s="99" t="s">
        <v>15</v>
      </c>
      <c r="C33" s="99"/>
      <c r="D33" s="99" t="s">
        <v>48</v>
      </c>
      <c r="E33" s="99"/>
    </row>
    <row r="34" spans="2:5" ht="15" x14ac:dyDescent="0.2">
      <c r="B34" s="106"/>
      <c r="C34" s="106"/>
      <c r="D34" s="107"/>
      <c r="E34" s="108"/>
    </row>
    <row r="35" spans="2:5" ht="15" thickBot="1" x14ac:dyDescent="0.25">
      <c r="B35" s="102" t="s">
        <v>911</v>
      </c>
      <c r="C35" s="102"/>
      <c r="D35" s="102" t="s">
        <v>48</v>
      </c>
      <c r="E35" s="103"/>
    </row>
    <row r="36" spans="2:5" ht="149.25" customHeight="1" thickTop="1" thickBot="1" x14ac:dyDescent="0.25">
      <c r="B36" s="105" t="s">
        <v>51</v>
      </c>
      <c r="C36" s="109" t="s">
        <v>912</v>
      </c>
      <c r="D36" s="472" t="s">
        <v>913</v>
      </c>
      <c r="E36" s="472"/>
    </row>
    <row r="37" spans="2:5" ht="15" thickTop="1" x14ac:dyDescent="0.2">
      <c r="B37" s="105"/>
      <c r="C37" s="105"/>
      <c r="D37" s="105"/>
      <c r="E37" s="105"/>
    </row>
  </sheetData>
  <mergeCells count="8">
    <mergeCell ref="D14:E14"/>
    <mergeCell ref="D16:E16"/>
    <mergeCell ref="D19:E19"/>
    <mergeCell ref="D36:E36"/>
    <mergeCell ref="D26:E26"/>
    <mergeCell ref="D29:E29"/>
    <mergeCell ref="D31:E31"/>
    <mergeCell ref="D21:E21"/>
  </mergeCells>
  <pageMargins left="0.511811024" right="0.511811024" top="0.78740157499999996" bottom="0.78740157499999996" header="0.31496062000000002" footer="0.3149606200000000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A39EB-794A-424D-87D0-F408B3871AF0}">
  <dimension ref="A1:XFC57"/>
  <sheetViews>
    <sheetView showGridLines="0" showRowColHeaders="0" topLeftCell="A5" workbookViewId="0">
      <selection activeCell="D38" sqref="D38"/>
      <extLst>
        <ext xmlns:xlsdti="http://schemas.microsoft.com/office/spreadsheetml/2023/showDataTypeIcons" uri="{77bfe23e-c014-4d31-8a63-9c772dbf06b6}">
          <xlsdti:showDataTypeIcons visible="0"/>
        </ext>
      </extLst>
    </sheetView>
  </sheetViews>
  <sheetFormatPr defaultColWidth="8.7109375" defaultRowHeight="14.25" x14ac:dyDescent="0.2"/>
  <cols>
    <col min="1" max="1" width="8.7109375" style="44"/>
    <col min="2" max="2" width="30.5703125" style="44" customWidth="1"/>
    <col min="3" max="3" width="70.5703125" style="44" customWidth="1"/>
    <col min="4" max="4" width="36.140625" style="44" customWidth="1"/>
    <col min="5" max="5" width="8.7109375" style="44"/>
    <col min="6" max="6" width="8.7109375" style="44" hidden="1" customWidth="1"/>
    <col min="7" max="7" width="8.85546875" style="44" hidden="1" customWidth="1"/>
    <col min="8" max="8" width="8.7109375" style="44" hidden="1" customWidth="1"/>
    <col min="9" max="9" width="8.85546875" style="44" hidden="1" customWidth="1"/>
    <col min="10" max="16383" width="0" style="44" hidden="1" customWidth="1"/>
    <col min="16384" max="16384" width="4.85546875" style="44" hidden="1" customWidth="1"/>
  </cols>
  <sheetData>
    <row r="1" spans="1:5" ht="14.1" customHeight="1" x14ac:dyDescent="0.2">
      <c r="A1" s="43"/>
      <c r="D1" s="48"/>
    </row>
    <row r="2" spans="1:5" ht="14.1" customHeight="1" x14ac:dyDescent="0.2">
      <c r="A2" s="45"/>
      <c r="B2" s="46"/>
      <c r="C2" s="46"/>
      <c r="D2" s="46"/>
      <c r="E2" s="46"/>
    </row>
    <row r="3" spans="1:5" ht="14.45" customHeight="1" x14ac:dyDescent="0.2">
      <c r="C3" s="47"/>
      <c r="D3" s="48"/>
    </row>
    <row r="4" spans="1:5" ht="14.45" customHeight="1" x14ac:dyDescent="0.2">
      <c r="C4" s="47"/>
      <c r="D4" s="49"/>
    </row>
    <row r="5" spans="1:5" ht="14.45" customHeight="1" x14ac:dyDescent="0.2">
      <c r="C5" s="47"/>
      <c r="D5" s="48"/>
    </row>
    <row r="6" spans="1:5" x14ac:dyDescent="0.2">
      <c r="C6" s="47"/>
      <c r="D6" s="48"/>
    </row>
    <row r="7" spans="1:5" x14ac:dyDescent="0.2">
      <c r="C7" s="47"/>
      <c r="D7" s="48"/>
    </row>
    <row r="8" spans="1:5" ht="19.5" x14ac:dyDescent="0.25">
      <c r="B8" s="50" t="s">
        <v>19</v>
      </c>
      <c r="C8" s="47"/>
      <c r="D8" s="48"/>
    </row>
    <row r="9" spans="1:5" ht="19.5" x14ac:dyDescent="0.25">
      <c r="B9" s="63"/>
      <c r="C9" s="47"/>
      <c r="D9" s="48"/>
    </row>
    <row r="10" spans="1:5" ht="12" customHeight="1" thickBot="1" x14ac:dyDescent="0.25">
      <c r="B10" s="110" t="s">
        <v>53</v>
      </c>
      <c r="C10" s="110" t="s">
        <v>54</v>
      </c>
      <c r="D10" s="111" t="s">
        <v>55</v>
      </c>
    </row>
    <row r="11" spans="1:5" ht="12" customHeight="1" thickTop="1" x14ac:dyDescent="0.2">
      <c r="B11" s="112"/>
      <c r="C11" s="112"/>
      <c r="D11" s="113"/>
    </row>
    <row r="12" spans="1:5" ht="12" customHeight="1" x14ac:dyDescent="0.2">
      <c r="B12" s="114" t="s">
        <v>56</v>
      </c>
      <c r="C12" s="114" t="s">
        <v>57</v>
      </c>
      <c r="D12" s="9" t="s">
        <v>20</v>
      </c>
    </row>
    <row r="13" spans="1:5" ht="20.100000000000001" customHeight="1" x14ac:dyDescent="0.2">
      <c r="B13" s="114" t="s">
        <v>58</v>
      </c>
      <c r="C13" s="114" t="s">
        <v>59</v>
      </c>
      <c r="D13" s="9" t="s">
        <v>20</v>
      </c>
    </row>
    <row r="14" spans="1:5" ht="20.100000000000001" customHeight="1" x14ac:dyDescent="0.2">
      <c r="B14" s="114" t="s">
        <v>60</v>
      </c>
      <c r="C14" s="114" t="s">
        <v>61</v>
      </c>
      <c r="D14" s="9" t="s">
        <v>20</v>
      </c>
    </row>
    <row r="15" spans="1:5" ht="20.100000000000001" customHeight="1" x14ac:dyDescent="0.2">
      <c r="B15" s="114" t="s">
        <v>62</v>
      </c>
      <c r="C15" s="114" t="s">
        <v>63</v>
      </c>
      <c r="D15" s="9" t="s">
        <v>20</v>
      </c>
    </row>
    <row r="16" spans="1:5" ht="20.100000000000001" customHeight="1" x14ac:dyDescent="0.2">
      <c r="B16" s="114" t="s">
        <v>64</v>
      </c>
      <c r="C16" s="114" t="s">
        <v>65</v>
      </c>
      <c r="D16" s="9" t="s">
        <v>20</v>
      </c>
    </row>
    <row r="17" spans="2:4" ht="20.100000000000001" customHeight="1" x14ac:dyDescent="0.2">
      <c r="B17" s="114" t="s">
        <v>66</v>
      </c>
      <c r="C17" s="114" t="s">
        <v>67</v>
      </c>
      <c r="D17" s="9" t="s">
        <v>20</v>
      </c>
    </row>
    <row r="18" spans="2:4" ht="20.100000000000001" customHeight="1" x14ac:dyDescent="0.2">
      <c r="B18" s="114" t="s">
        <v>68</v>
      </c>
      <c r="C18" s="114" t="s">
        <v>69</v>
      </c>
      <c r="D18" s="9" t="s">
        <v>20</v>
      </c>
    </row>
    <row r="19" spans="2:4" ht="20.100000000000001" customHeight="1" x14ac:dyDescent="0.2">
      <c r="B19" s="114" t="s">
        <v>70</v>
      </c>
      <c r="C19" s="114" t="s">
        <v>71</v>
      </c>
      <c r="D19" s="9" t="s">
        <v>20</v>
      </c>
    </row>
    <row r="20" spans="2:4" ht="20.100000000000001" customHeight="1" x14ac:dyDescent="0.2">
      <c r="B20" s="114" t="s">
        <v>72</v>
      </c>
      <c r="C20" s="114" t="s">
        <v>73</v>
      </c>
      <c r="D20" s="9" t="s">
        <v>20</v>
      </c>
    </row>
    <row r="21" spans="2:4" ht="20.100000000000001" customHeight="1" x14ac:dyDescent="0.2">
      <c r="B21" s="114" t="s">
        <v>74</v>
      </c>
      <c r="C21" s="114" t="s">
        <v>75</v>
      </c>
      <c r="D21" s="9" t="s">
        <v>20</v>
      </c>
    </row>
    <row r="22" spans="2:4" ht="20.100000000000001" customHeight="1" x14ac:dyDescent="0.2">
      <c r="B22" s="114" t="s">
        <v>76</v>
      </c>
      <c r="C22" s="114" t="s">
        <v>77</v>
      </c>
      <c r="D22" s="9" t="s">
        <v>20</v>
      </c>
    </row>
    <row r="23" spans="2:4" ht="20.100000000000001" customHeight="1" x14ac:dyDescent="0.2">
      <c r="B23" s="114" t="s">
        <v>78</v>
      </c>
      <c r="C23" s="114" t="s">
        <v>79</v>
      </c>
      <c r="D23" s="9" t="s">
        <v>20</v>
      </c>
    </row>
    <row r="24" spans="2:4" ht="20.100000000000001" customHeight="1" x14ac:dyDescent="0.2">
      <c r="B24" s="114" t="s">
        <v>80</v>
      </c>
      <c r="C24" s="114" t="s">
        <v>81</v>
      </c>
      <c r="D24" s="9" t="s">
        <v>20</v>
      </c>
    </row>
    <row r="25" spans="2:4" ht="20.100000000000001" customHeight="1" x14ac:dyDescent="0.2">
      <c r="B25" s="114" t="s">
        <v>82</v>
      </c>
      <c r="C25" s="114" t="s">
        <v>83</v>
      </c>
      <c r="D25" s="9" t="s">
        <v>20</v>
      </c>
    </row>
    <row r="26" spans="2:4" ht="20.100000000000001" customHeight="1" x14ac:dyDescent="0.2">
      <c r="B26" s="114" t="s">
        <v>84</v>
      </c>
      <c r="C26" s="114" t="s">
        <v>85</v>
      </c>
      <c r="D26" s="9" t="s">
        <v>20</v>
      </c>
    </row>
    <row r="27" spans="2:4" ht="20.100000000000001" customHeight="1" x14ac:dyDescent="0.2">
      <c r="B27" s="114" t="s">
        <v>86</v>
      </c>
      <c r="C27" s="114" t="s">
        <v>87</v>
      </c>
      <c r="D27" s="9" t="s">
        <v>20</v>
      </c>
    </row>
    <row r="28" spans="2:4" ht="20.100000000000001" customHeight="1" x14ac:dyDescent="0.2">
      <c r="B28" s="114" t="s">
        <v>88</v>
      </c>
      <c r="C28" s="114" t="s">
        <v>89</v>
      </c>
      <c r="D28" s="9" t="s">
        <v>20</v>
      </c>
    </row>
    <row r="29" spans="2:4" ht="20.100000000000001" customHeight="1" x14ac:dyDescent="0.2">
      <c r="B29" s="114" t="s">
        <v>90</v>
      </c>
      <c r="C29" s="114" t="s">
        <v>91</v>
      </c>
      <c r="D29" s="9" t="s">
        <v>20</v>
      </c>
    </row>
    <row r="30" spans="2:4" ht="20.100000000000001" customHeight="1" x14ac:dyDescent="0.2">
      <c r="B30" s="114" t="s">
        <v>92</v>
      </c>
      <c r="C30" s="114" t="s">
        <v>93</v>
      </c>
      <c r="D30" s="9" t="s">
        <v>20</v>
      </c>
    </row>
    <row r="31" spans="2:4" ht="20.100000000000001" customHeight="1" x14ac:dyDescent="0.2">
      <c r="B31" s="114" t="s">
        <v>94</v>
      </c>
      <c r="C31" s="114" t="s">
        <v>95</v>
      </c>
      <c r="D31" s="9" t="s">
        <v>20</v>
      </c>
    </row>
    <row r="32" spans="2:4" ht="20.100000000000001" customHeight="1" x14ac:dyDescent="0.2">
      <c r="B32" s="114" t="s">
        <v>96</v>
      </c>
      <c r="C32" s="114" t="s">
        <v>97</v>
      </c>
      <c r="D32" s="9" t="s">
        <v>20</v>
      </c>
    </row>
    <row r="33" spans="2:4" ht="20.100000000000001" customHeight="1" x14ac:dyDescent="0.2">
      <c r="B33" s="114" t="s">
        <v>98</v>
      </c>
      <c r="C33" s="114" t="s">
        <v>99</v>
      </c>
      <c r="D33" s="9" t="s">
        <v>20</v>
      </c>
    </row>
    <row r="34" spans="2:4" ht="12" customHeight="1" x14ac:dyDescent="0.2">
      <c r="B34" s="114" t="s">
        <v>100</v>
      </c>
      <c r="C34" s="114" t="s">
        <v>101</v>
      </c>
      <c r="D34" s="9" t="s">
        <v>20</v>
      </c>
    </row>
    <row r="35" spans="2:4" ht="15" x14ac:dyDescent="0.2">
      <c r="B35" s="114" t="s">
        <v>102</v>
      </c>
      <c r="C35" s="114" t="s">
        <v>103</v>
      </c>
      <c r="D35" s="9" t="s">
        <v>20</v>
      </c>
    </row>
    <row r="36" spans="2:4" ht="15" x14ac:dyDescent="0.2">
      <c r="B36" s="114" t="s">
        <v>104</v>
      </c>
      <c r="C36" s="114" t="s">
        <v>105</v>
      </c>
      <c r="D36" s="9" t="s">
        <v>20</v>
      </c>
    </row>
    <row r="37" spans="2:4" ht="15" x14ac:dyDescent="0.2">
      <c r="B37" s="114" t="s">
        <v>106</v>
      </c>
      <c r="C37" s="114" t="s">
        <v>107</v>
      </c>
      <c r="D37" s="9" t="s">
        <v>20</v>
      </c>
    </row>
    <row r="38" spans="2:4" ht="15" x14ac:dyDescent="0.2">
      <c r="B38" s="114" t="s">
        <v>108</v>
      </c>
      <c r="C38" s="114" t="s">
        <v>109</v>
      </c>
      <c r="D38" s="9" t="s">
        <v>20</v>
      </c>
    </row>
    <row r="39" spans="2:4" ht="22.5" x14ac:dyDescent="0.2">
      <c r="B39" s="114" t="s">
        <v>110</v>
      </c>
      <c r="C39" s="114" t="s">
        <v>111</v>
      </c>
      <c r="D39" s="9" t="s">
        <v>20</v>
      </c>
    </row>
    <row r="40" spans="2:4" ht="33.75" x14ac:dyDescent="0.2">
      <c r="B40" s="114" t="s">
        <v>112</v>
      </c>
      <c r="C40" s="114" t="s">
        <v>113</v>
      </c>
      <c r="D40" s="9" t="s">
        <v>20</v>
      </c>
    </row>
    <row r="41" spans="2:4" ht="33.75" x14ac:dyDescent="0.2">
      <c r="B41" s="114" t="s">
        <v>114</v>
      </c>
      <c r="C41" s="114" t="s">
        <v>115</v>
      </c>
      <c r="D41" s="9" t="s">
        <v>20</v>
      </c>
    </row>
    <row r="42" spans="2:4" ht="22.5" x14ac:dyDescent="0.2">
      <c r="B42" s="114" t="s">
        <v>116</v>
      </c>
      <c r="C42" s="114" t="s">
        <v>117</v>
      </c>
      <c r="D42" s="9" t="s">
        <v>20</v>
      </c>
    </row>
    <row r="43" spans="2:4" ht="33.75" x14ac:dyDescent="0.2">
      <c r="B43" s="114" t="s">
        <v>118</v>
      </c>
      <c r="C43" s="114" t="s">
        <v>119</v>
      </c>
      <c r="D43" s="9" t="s">
        <v>20</v>
      </c>
    </row>
    <row r="44" spans="2:4" ht="22.5" x14ac:dyDescent="0.2">
      <c r="B44" s="114" t="s">
        <v>120</v>
      </c>
      <c r="C44" s="114" t="s">
        <v>121</v>
      </c>
      <c r="D44" s="9" t="s">
        <v>20</v>
      </c>
    </row>
    <row r="45" spans="2:4" ht="20.100000000000001" customHeight="1" x14ac:dyDescent="0.2">
      <c r="B45" s="114" t="s">
        <v>122</v>
      </c>
      <c r="C45" s="114" t="s">
        <v>123</v>
      </c>
      <c r="D45" s="9" t="s">
        <v>20</v>
      </c>
    </row>
    <row r="46" spans="2:4" ht="20.100000000000001" customHeight="1" x14ac:dyDescent="0.2">
      <c r="B46" s="114" t="s">
        <v>124</v>
      </c>
      <c r="C46" s="114" t="s">
        <v>125</v>
      </c>
      <c r="D46" s="9" t="s">
        <v>20</v>
      </c>
    </row>
    <row r="47" spans="2:4" ht="20.100000000000001" customHeight="1" x14ac:dyDescent="0.2">
      <c r="B47" s="114" t="s">
        <v>126</v>
      </c>
      <c r="C47" s="114" t="s">
        <v>127</v>
      </c>
      <c r="D47" s="9" t="s">
        <v>20</v>
      </c>
    </row>
    <row r="48" spans="2:4" ht="20.100000000000001" customHeight="1" x14ac:dyDescent="0.2">
      <c r="B48" s="114" t="s">
        <v>128</v>
      </c>
      <c r="C48" s="114" t="s">
        <v>129</v>
      </c>
      <c r="D48" s="9" t="s">
        <v>20</v>
      </c>
    </row>
    <row r="49" spans="2:4" ht="20.100000000000001" customHeight="1" x14ac:dyDescent="0.2">
      <c r="B49" s="114" t="s">
        <v>130</v>
      </c>
      <c r="C49" s="114" t="s">
        <v>131</v>
      </c>
      <c r="D49" s="9" t="s">
        <v>20</v>
      </c>
    </row>
    <row r="50" spans="2:4" ht="26.25" customHeight="1" x14ac:dyDescent="0.2">
      <c r="B50" s="114" t="s">
        <v>132</v>
      </c>
      <c r="C50" s="114" t="s">
        <v>133</v>
      </c>
      <c r="D50" s="9" t="s">
        <v>20</v>
      </c>
    </row>
    <row r="51" spans="2:4" ht="27" customHeight="1" x14ac:dyDescent="0.2">
      <c r="B51" s="114" t="s">
        <v>134</v>
      </c>
      <c r="C51" s="114" t="s">
        <v>135</v>
      </c>
      <c r="D51" s="9" t="s">
        <v>20</v>
      </c>
    </row>
    <row r="52" spans="2:4" ht="22.5" customHeight="1" x14ac:dyDescent="0.2">
      <c r="B52" s="114" t="s">
        <v>136</v>
      </c>
      <c r="C52" s="114" t="s">
        <v>137</v>
      </c>
      <c r="D52" s="9" t="s">
        <v>20</v>
      </c>
    </row>
    <row r="53" spans="2:4" ht="45.75" customHeight="1" x14ac:dyDescent="0.2">
      <c r="B53" s="114" t="s">
        <v>138</v>
      </c>
      <c r="C53" s="114" t="s">
        <v>139</v>
      </c>
      <c r="D53" s="9" t="s">
        <v>20</v>
      </c>
    </row>
    <row r="54" spans="2:4" ht="57.75" customHeight="1" x14ac:dyDescent="0.2">
      <c r="B54" s="114" t="s">
        <v>140</v>
      </c>
      <c r="C54" s="114" t="s">
        <v>141</v>
      </c>
      <c r="D54" s="9" t="s">
        <v>20</v>
      </c>
    </row>
    <row r="55" spans="2:4" ht="76.5" customHeight="1" x14ac:dyDescent="0.2">
      <c r="B55" s="114" t="s">
        <v>142</v>
      </c>
      <c r="C55" s="114" t="s">
        <v>143</v>
      </c>
      <c r="D55" s="9" t="s">
        <v>20</v>
      </c>
    </row>
    <row r="56" spans="2:4" ht="33.75" x14ac:dyDescent="0.2">
      <c r="B56" s="114" t="s">
        <v>144</v>
      </c>
      <c r="C56" s="114" t="s">
        <v>145</v>
      </c>
      <c r="D56" s="9" t="s">
        <v>20</v>
      </c>
    </row>
    <row r="57" spans="2:4" ht="27.75" customHeight="1" x14ac:dyDescent="0.2">
      <c r="B57" s="114" t="s">
        <v>146</v>
      </c>
      <c r="C57" s="114" t="s">
        <v>147</v>
      </c>
      <c r="D57" s="9" t="s">
        <v>20</v>
      </c>
    </row>
  </sheetData>
  <phoneticPr fontId="22" type="noConversion"/>
  <hyperlinks>
    <hyperlink ref="D13" location="'Dados Ambientais'!B21" display="Ambiental Dados" xr:uid="{340741DA-63E6-4F53-BD27-53FD1FE602AC}"/>
    <hyperlink ref="D14" location="'Dados Ambientais'!B53" display="Ambiental Dados" xr:uid="{814F805F-9E4F-4FCE-B6D9-43A570031120}"/>
    <hyperlink ref="D15" location="'Dados Ambientais'!B111" display="Ambiental Dados" xr:uid="{03438C15-1CAD-4437-BC17-7D494688703C}"/>
    <hyperlink ref="D16" location="'Dados Ambientais'!B121" display="Ambiental Dados" xr:uid="{173D4FD0-BAC3-4A04-AAA2-464B622A2550}"/>
    <hyperlink ref="D17" location="'Dados Ambientais'!B130" display="Ambiental Dados" xr:uid="{7618BF82-44AC-44C7-83AF-326F99971027}"/>
    <hyperlink ref="D18" location="'Dados Ambientais'!B139" display="Ambiental Dados" xr:uid="{CF2E8E75-3451-4405-A643-0ED009DEBAEE}"/>
    <hyperlink ref="D19" location="'Dados Ambientais'!B147" display="Ambiental Dados" xr:uid="{6B9AA93A-4E25-4912-B36D-09AE02526344}"/>
    <hyperlink ref="D20" location="'Dados Ambientais'!B176" display="Ambiental Dados" xr:uid="{91D3C6F3-6AA7-4469-B509-FCFC20462688}"/>
    <hyperlink ref="D21" location="'Dados Ambientais'!B199" display="Ambiental Dados" xr:uid="{6A491981-E060-406F-AB17-347BD523A2B9}"/>
    <hyperlink ref="D22" location="'Dados Ambientais'!B192" display="Ambiental Dados" xr:uid="{C61908F2-2BAE-43E2-9F8B-D092E3F44C17}"/>
    <hyperlink ref="D23" location="'Dados Ambientais'!B210" display="Ambiental Dados" xr:uid="{9A79DBF5-35B5-496F-8576-251EEF3638EB}"/>
    <hyperlink ref="D24" location="'Dados Ambientais'!B225" display="Ambiental Dados" xr:uid="{32BC75CD-426F-4C72-81BC-5660B6114982}"/>
    <hyperlink ref="D25" location="'Dados Ambientais'!B238" display="Ambiental Dados" xr:uid="{2664DBF6-0FAD-4A76-A38D-11DABC791E30}"/>
    <hyperlink ref="D26" location="'Dados Ambientais'!B251" display="Ambiental Dados" xr:uid="{CF8D5204-E022-42F0-A9DA-11BF68181204}"/>
    <hyperlink ref="D27" location="'Dados Ambientais'!B252" display="Ambiental Dados" xr:uid="{CB87DFE7-D772-448B-95B5-531387604A7F}"/>
    <hyperlink ref="D29" location="'Dados Ambientais'!B287" display="Ambiental Dados" xr:uid="{C56C035B-1210-49FD-A5CD-4FF0AAD48498}"/>
    <hyperlink ref="D30" location="'Dados Ambientais'!B295" display="Ambiental Dados" xr:uid="{ADF674AC-3E45-4272-AB90-376E2D3CB3ED}"/>
    <hyperlink ref="D31" location="'Dados Ambientais'!B304" display="Ambiental Dados" xr:uid="{D668220E-7C58-40BA-80DE-E8BA4C5A0492}"/>
    <hyperlink ref="D32" location="'Dados Ambientais'!B316" display="Ambiental Dados" xr:uid="{E3BF669A-2F34-40D2-99A8-846A9461ED99}"/>
    <hyperlink ref="D35" location="'Dados Ambientais'!B340" display="Ambiental Dados" xr:uid="{D822EC6B-0B0C-4A74-80CC-7869FBD65F51}"/>
    <hyperlink ref="D36" location="'Dados Ambientais'!B349" display="Ambiental Dados" xr:uid="{B3343A8A-B4AF-4466-81CA-E283E67AB124}"/>
    <hyperlink ref="D40" location="'Dados Ambientais'!B393" display="Ambiental Dados" xr:uid="{A4AD4BAB-A66D-49AA-814B-29CE64848AA4}"/>
    <hyperlink ref="D44" location="'Dados Ambientais'!B400" display="Ambiental Dados" xr:uid="{1B379FE1-6D6D-41BA-A40B-BF20961BB920}"/>
    <hyperlink ref="D46" location="'Dados Ambientais'!B408" display="Ambiental Dados" xr:uid="{030B4BFC-1FA0-429D-8EEB-CBC83037BE53}"/>
    <hyperlink ref="D50" location="'Dados Ambientais'!B431" display="Ambiental Dados" xr:uid="{5D49E6C6-40D5-4BD8-B7F3-668E06B2A38D}"/>
    <hyperlink ref="D51" location="'Dados Ambientais'!B440" display="Ambiental Dados" xr:uid="{3168F773-C9EE-429A-8C99-E0A9D83FF1A1}"/>
    <hyperlink ref="D52" location="'Dados Ambientais'!B449" display="Ambiental Dados" xr:uid="{2CF9A69F-5A4A-4CD0-A6CE-4703CA50E413}"/>
    <hyperlink ref="D53" location="'Dados Ambientais'!B458" display="Ambiental Dados" xr:uid="{21713043-A3C5-41C0-830C-C129ABB290BA}"/>
    <hyperlink ref="D55" location="'Dados Ambientais'!B339" display="Ambiental Dados" xr:uid="{6A427EA8-753E-4534-A680-53A10E25EDF7}"/>
    <hyperlink ref="D57" location="'Dados Ambientais'!B528" display="Ambiental Dados" xr:uid="{4109A3FB-9948-4779-B809-CA7E00B16667}"/>
    <hyperlink ref="D54" location="'Dados Ambientais'!B469" display="Ambiental Dados" xr:uid="{DCA7FF5E-353A-41CA-A1A7-4C35F15B3F4F}"/>
    <hyperlink ref="D12" location="'Dados Ambientais'!B10" display="Ambiental Dados" xr:uid="{8C9D0FF1-8B87-46E6-82CC-FEC8D10488FE}"/>
    <hyperlink ref="D34" location="'Dados Ambientais'!B331" display="Ambiental Dados" xr:uid="{5DFAC478-DA56-4125-871F-31F4ACDF9F99}"/>
    <hyperlink ref="D37" location="'Dados Ambientais'!B382" display="Ambiental Dados" xr:uid="{837B5820-B9BC-43C2-945D-AAAFCAD5EDDD}"/>
    <hyperlink ref="D41" location="'Dados Ambientais'!B272" display="Ambiental Dados" xr:uid="{68CEB812-16E4-4C08-A67E-0EA7AC5C5A78}"/>
    <hyperlink ref="D45" location="'Dados Ambientais'!B304" display="Ambiental Dados" xr:uid="{BD4195C2-B42A-49F7-AE0D-28495F1F376D}"/>
    <hyperlink ref="D28" location="'Dados Ambientais'!B272" display="Ambiental Dados" xr:uid="{A57AA925-EC65-4D53-98D7-B521BD1F2660}"/>
    <hyperlink ref="D33" location="'Dados Ambientais'!B316" display="Ambiental Dados" xr:uid="{1EA1C3F9-C898-496B-9E33-815FF03809F7}"/>
    <hyperlink ref="D56" location="'Dados Ambientais'!B519" display="Ambiental Dados" xr:uid="{B0BE4D1B-D198-4192-8779-5990F8B0DCFF}"/>
    <hyperlink ref="D38" location="'Dados Ambientais'!B382" display="Ambiental Dados" xr:uid="{1957B6A5-C726-46B9-BD09-B51065DA247D}"/>
    <hyperlink ref="D39" location="'Dados Ambientais'!B210" display="Ambiental Dados" xr:uid="{95DBF946-E6CD-4584-A177-C46B38D03252}"/>
    <hyperlink ref="D42" location="'Dados Ambientais'!B21" display="Ambiental Dados" xr:uid="{A8267698-0BA9-4F25-AF5F-22D5FB3D7E6F}"/>
    <hyperlink ref="D43" location="'Dados Ambientais'!B147" display="Ambiental Dados" xr:uid="{187A3B8E-1F53-4967-999E-7EFE3D6EF424}"/>
    <hyperlink ref="D47" location="'Dados Ambientais'!B408" display="Ambiental Dados" xr:uid="{ACB01FE5-FC29-4A1B-BECE-A7B4CA29BCF1}"/>
    <hyperlink ref="D48" location="'Dados Ambientais'!B408" display="Ambiental Dados" xr:uid="{64FDFAC4-ABA2-45A5-8B1A-72AFAD702B05}"/>
    <hyperlink ref="D49" location="'Dados Ambientais'!B408" display="Ambiental Dados" xr:uid="{D2AE99BC-B927-4442-9722-6F94AD75D607}"/>
  </hyperlinks>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FCAC3-CD7F-4989-B8CA-661662C90F37}">
  <dimension ref="A1:ABE535"/>
  <sheetViews>
    <sheetView showGridLines="0" showRowColHeaders="0" topLeftCell="A481" zoomScale="85" zoomScaleNormal="85" workbookViewId="0">
      <selection activeCell="F377" sqref="F377"/>
      <extLst>
        <ext xmlns:xlsdti="http://schemas.microsoft.com/office/spreadsheetml/2023/showDataTypeIcons" uri="{77bfe23e-c014-4d31-8a63-9c772dbf06b6}">
          <xlsdti:showDataTypeIcons visible="0"/>
        </ext>
      </extLst>
    </sheetView>
  </sheetViews>
  <sheetFormatPr defaultColWidth="0" defaultRowHeight="14.25" x14ac:dyDescent="0.2"/>
  <cols>
    <col min="1" max="1" width="3.85546875" style="44" customWidth="1"/>
    <col min="2" max="2" width="25.28515625" style="44" customWidth="1"/>
    <col min="3" max="3" width="21.140625" style="44" customWidth="1"/>
    <col min="4" max="4" width="23" style="115" customWidth="1"/>
    <col min="5" max="5" width="19" style="115" customWidth="1"/>
    <col min="6" max="6" width="22.85546875" style="115" customWidth="1"/>
    <col min="7" max="7" width="19.28515625" style="115" customWidth="1"/>
    <col min="8" max="8" width="18.42578125" style="115" customWidth="1"/>
    <col min="9" max="9" width="26" style="115" customWidth="1"/>
    <col min="10" max="10" width="21.85546875" style="115" customWidth="1"/>
    <col min="11" max="11" width="19.140625" style="44" customWidth="1"/>
    <col min="12" max="12" width="13" style="44" customWidth="1"/>
    <col min="13" max="13" width="15.28515625" style="44" customWidth="1"/>
    <col min="14" max="14" width="17.28515625" style="44" customWidth="1"/>
    <col min="15" max="33" width="13.5703125" style="44" customWidth="1"/>
    <col min="34" max="35" width="20.5703125" style="44" customWidth="1"/>
    <col min="36" max="39" width="13.5703125" style="44" customWidth="1"/>
    <col min="40" max="40" width="7.5703125" style="44" customWidth="1"/>
    <col min="41" max="733" width="10.85546875" style="44" hidden="1" customWidth="1"/>
    <col min="734" max="734" width="0" style="44" hidden="1" customWidth="1"/>
    <col min="735" max="16384" width="0" style="44" hidden="1"/>
  </cols>
  <sheetData>
    <row r="1" spans="1:40" s="116" customFormat="1" ht="14.1" customHeight="1" x14ac:dyDescent="0.2">
      <c r="A1" s="43"/>
      <c r="B1" s="44"/>
      <c r="C1" s="44"/>
      <c r="D1" s="44"/>
      <c r="E1" s="61"/>
      <c r="F1" s="61"/>
      <c r="G1" s="115"/>
      <c r="H1" s="115"/>
      <c r="I1" s="115"/>
      <c r="J1" s="115"/>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row>
    <row r="2" spans="1:40" s="46" customFormat="1" ht="14.1" customHeight="1" x14ac:dyDescent="0.2">
      <c r="A2" s="45"/>
    </row>
    <row r="3" spans="1:40" ht="14.45" customHeight="1" x14ac:dyDescent="0.2">
      <c r="D3" s="61"/>
      <c r="E3" s="61"/>
      <c r="F3" s="61"/>
    </row>
    <row r="4" spans="1:40" ht="14.45" customHeight="1" x14ac:dyDescent="0.2">
      <c r="D4" s="61"/>
      <c r="F4" s="49"/>
      <c r="J4" s="49"/>
    </row>
    <row r="5" spans="1:40" ht="14.45" customHeight="1" x14ac:dyDescent="0.2">
      <c r="D5" s="61"/>
      <c r="E5" s="61"/>
      <c r="F5" s="61"/>
    </row>
    <row r="6" spans="1:40" x14ac:dyDescent="0.2">
      <c r="D6" s="61"/>
      <c r="E6" s="61"/>
      <c r="F6" s="61"/>
    </row>
    <row r="7" spans="1:40" x14ac:dyDescent="0.2">
      <c r="D7" s="61"/>
      <c r="E7" s="61"/>
      <c r="F7" s="61"/>
    </row>
    <row r="8" spans="1:40" ht="19.5" x14ac:dyDescent="0.2">
      <c r="B8" s="182" t="s">
        <v>19</v>
      </c>
      <c r="C8" s="182"/>
      <c r="D8" s="61"/>
      <c r="E8" s="61"/>
      <c r="F8" s="61"/>
    </row>
    <row r="9" spans="1:40" ht="19.5" x14ac:dyDescent="0.25">
      <c r="B9" s="63"/>
      <c r="C9" s="63"/>
      <c r="D9" s="61"/>
      <c r="E9" s="61"/>
      <c r="F9" s="61"/>
    </row>
    <row r="10" spans="1:40" s="186" customFormat="1" ht="18" x14ac:dyDescent="0.25">
      <c r="B10" s="479" t="s">
        <v>148</v>
      </c>
      <c r="C10" s="479"/>
      <c r="D10" s="479"/>
      <c r="E10" s="187"/>
      <c r="F10" s="187"/>
      <c r="G10" s="188"/>
      <c r="H10" s="188"/>
      <c r="I10" s="188"/>
      <c r="J10" s="188"/>
    </row>
    <row r="11" spans="1:40" ht="8.4499999999999993" customHeight="1" x14ac:dyDescent="0.25">
      <c r="B11" s="63"/>
      <c r="C11" s="63"/>
      <c r="D11" s="61"/>
      <c r="E11" s="61"/>
      <c r="F11" s="61"/>
    </row>
    <row r="12" spans="1:40" ht="18" customHeight="1" x14ac:dyDescent="0.2">
      <c r="B12" s="514" t="s">
        <v>149</v>
      </c>
      <c r="C12" s="514"/>
      <c r="D12" s="514"/>
      <c r="E12" s="514"/>
      <c r="F12" s="514"/>
      <c r="G12" s="514"/>
      <c r="H12" s="514"/>
      <c r="I12" s="514"/>
      <c r="J12" s="514"/>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row>
    <row r="13" spans="1:40" ht="7.15" customHeight="1" x14ac:dyDescent="0.25">
      <c r="B13" s="63"/>
      <c r="C13" s="63"/>
      <c r="D13" s="61"/>
      <c r="E13" s="61"/>
      <c r="F13" s="61"/>
    </row>
    <row r="14" spans="1:40" ht="20.100000000000001" customHeight="1" x14ac:dyDescent="0.2">
      <c r="B14" s="507">
        <v>2024</v>
      </c>
      <c r="C14" s="516" t="s">
        <v>150</v>
      </c>
      <c r="D14" s="516"/>
      <c r="E14" s="516"/>
      <c r="F14" s="516"/>
      <c r="G14" s="516"/>
      <c r="H14" s="516"/>
      <c r="I14" s="516"/>
      <c r="J14" s="516"/>
    </row>
    <row r="15" spans="1:40" ht="136.9" customHeight="1" x14ac:dyDescent="0.2">
      <c r="B15" s="507"/>
      <c r="C15" s="474" t="s">
        <v>151</v>
      </c>
      <c r="D15" s="474"/>
      <c r="E15" s="474"/>
      <c r="F15" s="474"/>
      <c r="G15" s="474"/>
      <c r="H15" s="474"/>
      <c r="I15" s="474"/>
      <c r="J15" s="474"/>
    </row>
    <row r="16" spans="1:40" ht="14.45" customHeight="1" x14ac:dyDescent="0.2">
      <c r="B16" s="507"/>
      <c r="C16" s="516" t="s">
        <v>152</v>
      </c>
      <c r="D16" s="516"/>
      <c r="E16" s="516"/>
      <c r="F16" s="516"/>
      <c r="G16" s="516"/>
      <c r="H16" s="516"/>
      <c r="I16" s="516"/>
      <c r="J16" s="516"/>
    </row>
    <row r="17" spans="1:40" ht="60.6" customHeight="1" x14ac:dyDescent="0.2">
      <c r="B17" s="507"/>
      <c r="C17" s="474" t="s">
        <v>153</v>
      </c>
      <c r="D17" s="474"/>
      <c r="E17" s="474"/>
      <c r="F17" s="474"/>
      <c r="G17" s="474"/>
      <c r="H17" s="474"/>
      <c r="I17" s="474"/>
      <c r="J17" s="474"/>
    </row>
    <row r="18" spans="1:40" ht="14.45" customHeight="1" x14ac:dyDescent="0.2">
      <c r="B18" s="507"/>
      <c r="C18" s="159" t="s">
        <v>154</v>
      </c>
      <c r="D18" s="159"/>
      <c r="E18" s="159"/>
      <c r="F18" s="159"/>
      <c r="G18" s="159"/>
      <c r="H18" s="159"/>
      <c r="I18" s="159"/>
      <c r="J18" s="159"/>
    </row>
    <row r="19" spans="1:40" ht="60.6" customHeight="1" x14ac:dyDescent="0.2">
      <c r="B19" s="507"/>
      <c r="C19" s="474" t="s">
        <v>155</v>
      </c>
      <c r="D19" s="474"/>
      <c r="E19" s="474"/>
      <c r="F19" s="474"/>
      <c r="G19" s="474"/>
      <c r="H19" s="474"/>
      <c r="I19" s="474"/>
      <c r="J19" s="474"/>
    </row>
    <row r="20" spans="1:40" ht="15" customHeight="1" x14ac:dyDescent="0.2">
      <c r="B20" s="124"/>
      <c r="C20" s="124"/>
      <c r="D20" s="125"/>
      <c r="E20" s="125"/>
      <c r="F20" s="125"/>
      <c r="G20" s="515"/>
      <c r="H20" s="515"/>
      <c r="I20" s="126"/>
      <c r="J20" s="127"/>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128"/>
      <c r="AL20" s="128"/>
      <c r="AM20" s="128"/>
      <c r="AN20" s="128"/>
    </row>
    <row r="21" spans="1:40" s="186" customFormat="1" ht="18" x14ac:dyDescent="0.25">
      <c r="B21" s="479" t="s">
        <v>156</v>
      </c>
      <c r="C21" s="479"/>
      <c r="D21" s="479"/>
      <c r="E21" s="187"/>
      <c r="F21" s="187"/>
      <c r="G21" s="188"/>
      <c r="H21" s="188"/>
      <c r="I21" s="188"/>
      <c r="J21" s="188"/>
    </row>
    <row r="22" spans="1:40" ht="7.15" customHeight="1" x14ac:dyDescent="0.25">
      <c r="A22" s="519"/>
      <c r="B22" s="63"/>
      <c r="C22" s="63"/>
      <c r="D22" s="61"/>
      <c r="E22" s="61"/>
      <c r="F22" s="61"/>
    </row>
    <row r="23" spans="1:40" ht="18" customHeight="1" x14ac:dyDescent="0.2">
      <c r="A23" s="519"/>
      <c r="B23" s="514" t="s">
        <v>157</v>
      </c>
      <c r="C23" s="514"/>
      <c r="D23" s="514"/>
      <c r="E23" s="514"/>
      <c r="F23" s="514"/>
      <c r="G23" s="514"/>
      <c r="H23" s="514"/>
      <c r="I23" s="514"/>
      <c r="J23" s="514"/>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row>
    <row r="24" spans="1:40" ht="7.9" customHeight="1" thickBot="1" x14ac:dyDescent="0.3">
      <c r="A24" s="519"/>
      <c r="B24" s="63"/>
      <c r="C24" s="63"/>
      <c r="D24" s="61"/>
      <c r="E24" s="61"/>
      <c r="F24" s="61"/>
    </row>
    <row r="25" spans="1:40" ht="20.100000000000001" customHeight="1" thickBot="1" x14ac:dyDescent="0.25">
      <c r="A25" s="519"/>
      <c r="B25" s="545" t="s">
        <v>158</v>
      </c>
      <c r="C25" s="489" t="s">
        <v>159</v>
      </c>
      <c r="D25" s="490"/>
      <c r="E25" s="491"/>
      <c r="F25" s="492" t="s">
        <v>160</v>
      </c>
      <c r="G25" s="493"/>
      <c r="H25" s="494"/>
      <c r="I25" s="495" t="s">
        <v>161</v>
      </c>
      <c r="J25" s="496"/>
      <c r="K25" s="497"/>
    </row>
    <row r="26" spans="1:40" ht="39.950000000000003" customHeight="1" thickBot="1" x14ac:dyDescent="0.25">
      <c r="A26" s="519"/>
      <c r="B26" s="546"/>
      <c r="C26" s="183" t="s">
        <v>162</v>
      </c>
      <c r="D26" s="184" t="s">
        <v>163</v>
      </c>
      <c r="E26" s="193" t="s">
        <v>164</v>
      </c>
      <c r="F26" s="194" t="s">
        <v>162</v>
      </c>
      <c r="G26" s="192" t="s">
        <v>163</v>
      </c>
      <c r="H26" s="185" t="s">
        <v>164</v>
      </c>
      <c r="I26" s="183" t="s">
        <v>162</v>
      </c>
      <c r="J26" s="184" t="s">
        <v>163</v>
      </c>
      <c r="K26" s="185" t="s">
        <v>164</v>
      </c>
    </row>
    <row r="27" spans="1:40" x14ac:dyDescent="0.2">
      <c r="A27" s="519"/>
      <c r="B27" s="175">
        <v>2022</v>
      </c>
      <c r="C27" s="168">
        <v>3284796.4279251904</v>
      </c>
      <c r="D27" s="160">
        <v>695322.62459233741</v>
      </c>
      <c r="E27" s="178">
        <v>3980119.0525175277</v>
      </c>
      <c r="F27" s="177">
        <v>10350311.783936802</v>
      </c>
      <c r="G27" s="160">
        <v>1974039.9976080039</v>
      </c>
      <c r="H27" s="169">
        <v>12324351.781544806</v>
      </c>
      <c r="I27" s="168">
        <v>805.59161014000051</v>
      </c>
      <c r="J27" s="160">
        <v>26310.570066032931</v>
      </c>
      <c r="K27" s="169">
        <v>27116.161676172931</v>
      </c>
      <c r="AN27" s="128"/>
    </row>
    <row r="28" spans="1:40" x14ac:dyDescent="0.2">
      <c r="B28" s="175">
        <v>2023</v>
      </c>
      <c r="C28" s="164">
        <v>3066344.2169094235</v>
      </c>
      <c r="D28" s="163">
        <v>1571467.6235211275</v>
      </c>
      <c r="E28" s="178">
        <v>4637811.8404305512</v>
      </c>
      <c r="F28" s="165">
        <v>10111832.208390795</v>
      </c>
      <c r="G28" s="166">
        <v>1804692.4573104265</v>
      </c>
      <c r="H28" s="178">
        <v>11916524.665701222</v>
      </c>
      <c r="I28" s="165">
        <v>1527.3320797999997</v>
      </c>
      <c r="J28" s="166">
        <v>56271.497471033348</v>
      </c>
      <c r="K28" s="169">
        <v>57798.829550833347</v>
      </c>
    </row>
    <row r="29" spans="1:40" ht="20.100000000000001" hidden="1" customHeight="1" x14ac:dyDescent="0.2">
      <c r="B29" s="175" t="s">
        <v>165</v>
      </c>
      <c r="C29" s="167"/>
      <c r="D29" s="125"/>
      <c r="E29" s="178">
        <v>0</v>
      </c>
      <c r="F29" s="161"/>
      <c r="G29" s="44"/>
      <c r="H29" s="169">
        <v>0</v>
      </c>
      <c r="I29" s="161"/>
      <c r="J29" s="44"/>
      <c r="K29" s="169">
        <v>0</v>
      </c>
    </row>
    <row r="30" spans="1:40" ht="20.100000000000001" customHeight="1" x14ac:dyDescent="0.2">
      <c r="B30" s="175">
        <v>2024</v>
      </c>
      <c r="C30" s="164">
        <v>3234249.9813893843</v>
      </c>
      <c r="D30" s="163">
        <v>1128792.5351203782</v>
      </c>
      <c r="E30" s="178">
        <v>4363042.516509762</v>
      </c>
      <c r="F30" s="165">
        <v>10207858.350844013</v>
      </c>
      <c r="G30" s="166">
        <v>3872980.0097089596</v>
      </c>
      <c r="H30" s="178">
        <v>14080838.360552972</v>
      </c>
      <c r="I30" s="165">
        <v>3954.5881091122501</v>
      </c>
      <c r="J30" s="166">
        <v>61716.288695678799</v>
      </c>
      <c r="K30" s="169">
        <v>65670.876804791042</v>
      </c>
    </row>
    <row r="31" spans="1:40" ht="20.100000000000001" customHeight="1" thickBot="1" x14ac:dyDescent="0.25">
      <c r="B31" s="176">
        <v>2025</v>
      </c>
      <c r="C31" s="170">
        <v>3682212.75</v>
      </c>
      <c r="D31" s="171">
        <v>750329.13</v>
      </c>
      <c r="E31" s="172">
        <f>SUM(C31:D31)</f>
        <v>4432541.88</v>
      </c>
      <c r="F31" s="173">
        <v>12506308.560000001</v>
      </c>
      <c r="G31" s="174">
        <v>1096354.3799999999</v>
      </c>
      <c r="H31" s="172">
        <f>SUM(F31:G31)</f>
        <v>13602662.940000001</v>
      </c>
      <c r="I31" s="173">
        <v>15765.11</v>
      </c>
      <c r="J31" s="174">
        <v>33284.18</v>
      </c>
      <c r="K31" s="172">
        <f>SUM(I31:J31)</f>
        <v>49049.29</v>
      </c>
    </row>
    <row r="32" spans="1:40" x14ac:dyDescent="0.2">
      <c r="B32" s="124"/>
      <c r="C32" s="124"/>
      <c r="D32" s="124"/>
      <c r="F32" s="125"/>
      <c r="I32" s="128"/>
    </row>
    <row r="33" spans="2:9" x14ac:dyDescent="0.2">
      <c r="B33" s="124"/>
      <c r="C33" s="124"/>
      <c r="D33" s="125"/>
      <c r="F33" s="125"/>
      <c r="I33" s="128"/>
    </row>
    <row r="34" spans="2:9" x14ac:dyDescent="0.2">
      <c r="D34" s="125"/>
      <c r="F34" s="125"/>
      <c r="I34" s="128"/>
    </row>
    <row r="35" spans="2:9" x14ac:dyDescent="0.2">
      <c r="B35" s="124"/>
      <c r="C35" s="124"/>
      <c r="D35" s="125"/>
      <c r="F35" s="125"/>
      <c r="I35" s="128"/>
    </row>
    <row r="36" spans="2:9" x14ac:dyDescent="0.2">
      <c r="B36" s="124"/>
      <c r="C36" s="124"/>
      <c r="D36" s="125"/>
      <c r="F36" s="125"/>
      <c r="I36" s="128"/>
    </row>
    <row r="37" spans="2:9" x14ac:dyDescent="0.2">
      <c r="B37" s="124"/>
      <c r="C37" s="124"/>
      <c r="D37" s="125"/>
      <c r="F37" s="125"/>
      <c r="I37" s="128"/>
    </row>
    <row r="38" spans="2:9" x14ac:dyDescent="0.2">
      <c r="B38" s="124"/>
      <c r="C38" s="124"/>
      <c r="D38" s="125"/>
      <c r="F38" s="125"/>
      <c r="I38" s="128"/>
    </row>
    <row r="39" spans="2:9" x14ac:dyDescent="0.2">
      <c r="B39" s="124"/>
      <c r="C39" s="124"/>
      <c r="D39" s="125"/>
      <c r="F39" s="125"/>
      <c r="I39" s="128"/>
    </row>
    <row r="40" spans="2:9" x14ac:dyDescent="0.2">
      <c r="B40" s="124"/>
      <c r="C40" s="124"/>
      <c r="D40" s="125"/>
      <c r="F40" s="125"/>
      <c r="I40" s="128"/>
    </row>
    <row r="41" spans="2:9" x14ac:dyDescent="0.2">
      <c r="B41" s="124"/>
      <c r="C41" s="124"/>
      <c r="D41" s="125"/>
      <c r="F41" s="125"/>
      <c r="I41" s="128"/>
    </row>
    <row r="42" spans="2:9" x14ac:dyDescent="0.2">
      <c r="B42" s="124"/>
      <c r="C42" s="124"/>
      <c r="D42" s="125"/>
      <c r="F42" s="125"/>
      <c r="I42" s="128"/>
    </row>
    <row r="43" spans="2:9" x14ac:dyDescent="0.2">
      <c r="B43" s="124"/>
      <c r="C43" s="124"/>
      <c r="D43" s="125"/>
      <c r="F43" s="125"/>
      <c r="I43" s="128"/>
    </row>
    <row r="44" spans="2:9" x14ac:dyDescent="0.2">
      <c r="B44" s="124"/>
      <c r="C44" s="124"/>
      <c r="D44" s="125"/>
      <c r="F44" s="125"/>
      <c r="I44" s="128"/>
    </row>
    <row r="45" spans="2:9" x14ac:dyDescent="0.2">
      <c r="B45" s="124"/>
      <c r="C45" s="124"/>
      <c r="D45" s="125"/>
      <c r="F45" s="125"/>
      <c r="I45" s="128"/>
    </row>
    <row r="46" spans="2:9" x14ac:dyDescent="0.2">
      <c r="B46" s="124"/>
      <c r="C46" s="124"/>
      <c r="D46" s="125"/>
      <c r="F46" s="125"/>
      <c r="I46" s="128"/>
    </row>
    <row r="47" spans="2:9" x14ac:dyDescent="0.2">
      <c r="B47" s="124"/>
      <c r="C47" s="124"/>
      <c r="D47" s="125"/>
      <c r="F47" s="125"/>
      <c r="I47" s="128"/>
    </row>
    <row r="48" spans="2:9" x14ac:dyDescent="0.2">
      <c r="B48" s="124"/>
      <c r="C48" s="124"/>
      <c r="D48" s="125"/>
      <c r="F48" s="125"/>
      <c r="I48" s="128"/>
    </row>
    <row r="49" spans="1:40" x14ac:dyDescent="0.2">
      <c r="B49" s="124"/>
      <c r="C49" s="124"/>
      <c r="D49" s="125"/>
      <c r="F49" s="125"/>
      <c r="I49" s="128"/>
    </row>
    <row r="50" spans="1:40" x14ac:dyDescent="0.2">
      <c r="B50" s="124"/>
      <c r="C50" s="124"/>
      <c r="D50" s="125"/>
      <c r="F50" s="125"/>
      <c r="I50" s="128"/>
    </row>
    <row r="51" spans="1:40" x14ac:dyDescent="0.2">
      <c r="B51" s="522" t="s">
        <v>914</v>
      </c>
      <c r="C51" s="522"/>
      <c r="D51" s="522"/>
      <c r="E51" s="522"/>
      <c r="F51" s="522"/>
      <c r="G51" s="522"/>
      <c r="H51" s="522"/>
      <c r="I51" s="522"/>
      <c r="J51" s="522"/>
      <c r="K51" s="522"/>
      <c r="L51" s="522"/>
    </row>
    <row r="52" spans="1:40" x14ac:dyDescent="0.2">
      <c r="B52" s="124"/>
      <c r="C52" s="124"/>
      <c r="D52" s="125"/>
      <c r="F52" s="125"/>
      <c r="I52" s="128"/>
    </row>
    <row r="53" spans="1:40" s="186" customFormat="1" ht="18" x14ac:dyDescent="0.25">
      <c r="B53" s="479" t="s">
        <v>166</v>
      </c>
      <c r="C53" s="479"/>
      <c r="D53" s="479"/>
      <c r="E53" s="187"/>
      <c r="F53" s="187"/>
      <c r="G53" s="188"/>
      <c r="H53" s="188"/>
      <c r="I53" s="188"/>
      <c r="J53" s="188"/>
    </row>
    <row r="54" spans="1:40" ht="7.9" customHeight="1" x14ac:dyDescent="0.25">
      <c r="A54" s="519"/>
      <c r="B54" s="63"/>
      <c r="C54" s="63"/>
      <c r="D54" s="61"/>
      <c r="E54" s="61"/>
      <c r="F54" s="61"/>
    </row>
    <row r="55" spans="1:40" ht="18" customHeight="1" x14ac:dyDescent="0.2">
      <c r="A55" s="519"/>
      <c r="B55" s="514" t="s">
        <v>167</v>
      </c>
      <c r="C55" s="514"/>
      <c r="D55" s="514"/>
      <c r="E55" s="514"/>
      <c r="F55" s="514"/>
      <c r="G55" s="514"/>
      <c r="H55" s="514"/>
      <c r="I55" s="514"/>
      <c r="J55" s="514"/>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row>
    <row r="56" spans="1:40" ht="8.4499999999999993" customHeight="1" x14ac:dyDescent="0.25">
      <c r="A56" s="519"/>
      <c r="B56" s="63"/>
      <c r="C56" s="63"/>
      <c r="D56" s="61"/>
      <c r="E56" s="61"/>
      <c r="F56" s="61"/>
    </row>
    <row r="57" spans="1:40" ht="20.100000000000001" customHeight="1" x14ac:dyDescent="0.2">
      <c r="A57" s="519"/>
      <c r="B57" s="547"/>
      <c r="C57" s="498" t="s">
        <v>159</v>
      </c>
      <c r="D57" s="499"/>
      <c r="E57" s="500"/>
      <c r="F57" s="501" t="s">
        <v>160</v>
      </c>
      <c r="G57" s="502"/>
      <c r="H57" s="503"/>
      <c r="I57" s="504" t="s">
        <v>161</v>
      </c>
      <c r="J57" s="505"/>
      <c r="K57" s="506"/>
    </row>
    <row r="58" spans="1:40" ht="39.950000000000003" customHeight="1" x14ac:dyDescent="0.2">
      <c r="A58" s="519"/>
      <c r="B58" s="548"/>
      <c r="C58" s="200" t="s">
        <v>162</v>
      </c>
      <c r="D58" s="200" t="s">
        <v>163</v>
      </c>
      <c r="E58" s="200" t="s">
        <v>164</v>
      </c>
      <c r="F58" s="200" t="s">
        <v>162</v>
      </c>
      <c r="G58" s="200" t="s">
        <v>163</v>
      </c>
      <c r="H58" s="200" t="s">
        <v>164</v>
      </c>
      <c r="I58" s="200" t="s">
        <v>162</v>
      </c>
      <c r="J58" s="200" t="s">
        <v>163</v>
      </c>
      <c r="K58" s="200" t="s">
        <v>164</v>
      </c>
    </row>
    <row r="59" spans="1:40" x14ac:dyDescent="0.2">
      <c r="A59" s="519"/>
      <c r="B59" s="201">
        <v>2022</v>
      </c>
      <c r="C59" s="202">
        <v>34629.226446707391</v>
      </c>
      <c r="D59" s="202">
        <v>348312.29860318243</v>
      </c>
      <c r="E59" s="202">
        <v>382941.52504988981</v>
      </c>
      <c r="F59" s="202">
        <v>12122.312797450119</v>
      </c>
      <c r="G59" s="202">
        <v>300184.16820155911</v>
      </c>
      <c r="H59" s="202">
        <v>312306.48099900922</v>
      </c>
      <c r="I59" s="202">
        <v>63.270894804479823</v>
      </c>
      <c r="J59" s="202">
        <v>1458319.746816</v>
      </c>
      <c r="K59" s="202">
        <v>1458383.0177108045</v>
      </c>
      <c r="AN59" s="128"/>
    </row>
    <row r="60" spans="1:40" x14ac:dyDescent="0.2">
      <c r="B60" s="201">
        <v>2023</v>
      </c>
      <c r="C60" s="203">
        <v>16403.746476816646</v>
      </c>
      <c r="D60" s="203">
        <v>193989.26442476665</v>
      </c>
      <c r="E60" s="202">
        <v>210393.0109015833</v>
      </c>
      <c r="F60" s="203">
        <v>24459.572416564355</v>
      </c>
      <c r="G60" s="203">
        <v>6846092.8604651429</v>
      </c>
      <c r="H60" s="202">
        <v>6870552.4328817073</v>
      </c>
      <c r="I60" s="203" t="s">
        <v>36</v>
      </c>
      <c r="J60" s="203" t="s">
        <v>36</v>
      </c>
      <c r="K60" s="202">
        <v>0</v>
      </c>
    </row>
    <row r="61" spans="1:40" ht="20.100000000000001" hidden="1" customHeight="1" x14ac:dyDescent="0.2">
      <c r="B61" s="201" t="s">
        <v>165</v>
      </c>
      <c r="C61" s="204"/>
      <c r="D61" s="204"/>
      <c r="E61" s="202">
        <v>0</v>
      </c>
      <c r="F61" s="205"/>
      <c r="G61" s="206"/>
      <c r="H61" s="202">
        <v>0</v>
      </c>
      <c r="I61" s="205" t="s">
        <v>36</v>
      </c>
      <c r="J61" s="206" t="s">
        <v>36</v>
      </c>
      <c r="K61" s="202">
        <v>0</v>
      </c>
    </row>
    <row r="62" spans="1:40" ht="20.100000000000001" customHeight="1" x14ac:dyDescent="0.2">
      <c r="B62" s="201">
        <v>2024</v>
      </c>
      <c r="C62" s="203">
        <v>14067.715188261131</v>
      </c>
      <c r="D62" s="203">
        <v>241148.26051140664</v>
      </c>
      <c r="E62" s="202">
        <v>255215.97569966776</v>
      </c>
      <c r="F62" s="203">
        <v>25828.014731626583</v>
      </c>
      <c r="G62" s="203">
        <v>507918.71170775342</v>
      </c>
      <c r="H62" s="202">
        <v>533746.72643937997</v>
      </c>
      <c r="I62" s="203" t="s">
        <v>36</v>
      </c>
      <c r="J62" s="203" t="s">
        <v>36</v>
      </c>
      <c r="K62" s="202">
        <v>0</v>
      </c>
    </row>
    <row r="63" spans="1:40" ht="20.100000000000001" customHeight="1" x14ac:dyDescent="0.2">
      <c r="B63" s="201">
        <v>2025</v>
      </c>
      <c r="C63" s="203">
        <v>14689.75</v>
      </c>
      <c r="D63" s="203">
        <v>237574.35</v>
      </c>
      <c r="E63" s="202">
        <f>SUM(C63:D63)</f>
        <v>252264.1</v>
      </c>
      <c r="F63" s="203">
        <v>17826.87</v>
      </c>
      <c r="G63" s="203">
        <v>330078.96999999997</v>
      </c>
      <c r="H63" s="202">
        <f>SUM(F63:G63)</f>
        <v>347905.83999999997</v>
      </c>
      <c r="I63" s="203" t="s">
        <v>36</v>
      </c>
      <c r="J63" s="203" t="s">
        <v>36</v>
      </c>
      <c r="K63" s="202">
        <f>SUM(I63:J63)</f>
        <v>0</v>
      </c>
    </row>
    <row r="64" spans="1:40" ht="37.9" customHeight="1" x14ac:dyDescent="0.2">
      <c r="B64" s="477" t="s">
        <v>168</v>
      </c>
      <c r="C64" s="477"/>
      <c r="D64" s="477"/>
      <c r="E64" s="477"/>
      <c r="F64" s="477"/>
      <c r="G64" s="477"/>
      <c r="H64" s="477"/>
      <c r="I64" s="477"/>
      <c r="J64" s="477"/>
      <c r="K64" s="163"/>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row>
    <row r="65" spans="2:39" ht="11.45" customHeight="1" x14ac:dyDescent="0.2"/>
    <row r="66" spans="2:39" ht="20.25" hidden="1" customHeight="1" x14ac:dyDescent="0.2">
      <c r="D66" s="44"/>
      <c r="E66" s="44"/>
      <c r="F66" s="44"/>
      <c r="G66" s="44"/>
      <c r="H66" s="44"/>
      <c r="I66" s="44"/>
      <c r="J66" s="44"/>
    </row>
    <row r="67" spans="2:39" hidden="1" x14ac:dyDescent="0.2">
      <c r="B67" s="550" t="s">
        <v>169</v>
      </c>
      <c r="C67" s="550"/>
      <c r="D67" s="550"/>
      <c r="E67" s="550"/>
      <c r="F67" s="550"/>
      <c r="I67" s="128"/>
    </row>
    <row r="68" spans="2:39" hidden="1" x14ac:dyDescent="0.2">
      <c r="B68" s="129" t="s">
        <v>158</v>
      </c>
      <c r="C68" s="129"/>
      <c r="D68" s="130" t="s">
        <v>162</v>
      </c>
      <c r="E68" s="130" t="s">
        <v>163</v>
      </c>
      <c r="F68" s="130" t="s">
        <v>164</v>
      </c>
      <c r="I68" s="128"/>
    </row>
    <row r="69" spans="2:39" hidden="1" x14ac:dyDescent="0.2">
      <c r="B69" s="131">
        <v>2018</v>
      </c>
      <c r="C69" s="131"/>
      <c r="D69" s="132">
        <v>50</v>
      </c>
      <c r="E69" s="132">
        <v>141</v>
      </c>
      <c r="F69" s="132">
        <v>191</v>
      </c>
      <c r="I69" s="128"/>
    </row>
    <row r="70" spans="2:39" hidden="1" x14ac:dyDescent="0.2">
      <c r="B70" s="131">
        <v>2019</v>
      </c>
      <c r="C70" s="131"/>
      <c r="D70" s="132">
        <v>47</v>
      </c>
      <c r="E70" s="132">
        <v>117</v>
      </c>
      <c r="F70" s="132">
        <v>164</v>
      </c>
      <c r="I70" s="128"/>
    </row>
    <row r="71" spans="2:39" hidden="1" x14ac:dyDescent="0.2">
      <c r="B71" s="131">
        <v>2020</v>
      </c>
      <c r="C71" s="131"/>
      <c r="D71" s="132">
        <v>44</v>
      </c>
      <c r="E71" s="132">
        <v>99</v>
      </c>
      <c r="F71" s="132">
        <v>143</v>
      </c>
      <c r="I71" s="128"/>
    </row>
    <row r="72" spans="2:39" hidden="1" x14ac:dyDescent="0.2">
      <c r="B72" s="131">
        <v>2021</v>
      </c>
      <c r="C72" s="131"/>
      <c r="D72" s="132">
        <v>45</v>
      </c>
      <c r="E72" s="132">
        <v>101</v>
      </c>
      <c r="F72" s="132">
        <v>146</v>
      </c>
      <c r="I72" s="128"/>
    </row>
    <row r="73" spans="2:39" hidden="1" x14ac:dyDescent="0.2">
      <c r="B73" s="131">
        <v>2022</v>
      </c>
      <c r="C73" s="131"/>
      <c r="D73" s="133">
        <v>40</v>
      </c>
      <c r="E73" s="133">
        <v>97</v>
      </c>
      <c r="F73" s="133">
        <v>137</v>
      </c>
      <c r="I73" s="128"/>
    </row>
    <row r="74" spans="2:39" hidden="1" x14ac:dyDescent="0.2">
      <c r="B74" s="131">
        <v>2023</v>
      </c>
      <c r="C74" s="131"/>
      <c r="D74" s="133">
        <v>45</v>
      </c>
      <c r="E74" s="133">
        <v>102</v>
      </c>
      <c r="F74" s="133">
        <v>147</v>
      </c>
      <c r="I74" s="128"/>
    </row>
    <row r="75" spans="2:39" hidden="1" x14ac:dyDescent="0.2">
      <c r="D75" s="44"/>
      <c r="E75" s="44"/>
      <c r="F75" s="44"/>
      <c r="G75" s="44"/>
      <c r="H75" s="44"/>
      <c r="I75" s="128"/>
      <c r="J75" s="44"/>
    </row>
    <row r="76" spans="2:39" hidden="1" x14ac:dyDescent="0.2">
      <c r="B76" s="551" t="s">
        <v>170</v>
      </c>
      <c r="C76" s="551"/>
      <c r="D76" s="551"/>
      <c r="E76" s="551"/>
      <c r="F76" s="551"/>
      <c r="G76" s="551"/>
      <c r="H76" s="551"/>
      <c r="I76" s="551"/>
      <c r="J76" s="551"/>
      <c r="K76" s="551"/>
      <c r="L76" s="551"/>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row>
    <row r="77" spans="2:39" ht="51" hidden="1" x14ac:dyDescent="0.2">
      <c r="B77" s="134" t="s">
        <v>158</v>
      </c>
      <c r="C77" s="134"/>
      <c r="D77" s="135" t="s">
        <v>171</v>
      </c>
      <c r="E77" s="135" t="s">
        <v>172</v>
      </c>
      <c r="F77" s="135" t="s">
        <v>173</v>
      </c>
      <c r="G77" s="135" t="s">
        <v>174</v>
      </c>
      <c r="H77" s="135" t="s">
        <v>175</v>
      </c>
      <c r="I77" s="135" t="s">
        <v>176</v>
      </c>
      <c r="J77" s="135" t="s">
        <v>177</v>
      </c>
      <c r="K77" s="134" t="s">
        <v>178</v>
      </c>
      <c r="L77" s="134" t="s">
        <v>179</v>
      </c>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row>
    <row r="78" spans="2:39" hidden="1" x14ac:dyDescent="0.2">
      <c r="B78" s="124">
        <v>2018</v>
      </c>
      <c r="C78" s="124"/>
      <c r="D78" s="136">
        <v>0.30542404834458231</v>
      </c>
      <c r="E78" s="137">
        <v>0.23599033988270193</v>
      </c>
      <c r="F78" s="137">
        <v>0.16825330436726715</v>
      </c>
      <c r="G78" s="137">
        <v>0.18800082619917588</v>
      </c>
      <c r="H78" s="137">
        <v>5.8857306466623897E-2</v>
      </c>
      <c r="I78" s="137">
        <v>2.5727462265909724E-2</v>
      </c>
      <c r="J78" s="137">
        <v>9.5613594945132621E-3</v>
      </c>
      <c r="K78" s="137">
        <v>7.0765154350774561E-3</v>
      </c>
      <c r="L78" s="137">
        <v>1.1086467335059693E-3</v>
      </c>
      <c r="M78" s="137"/>
      <c r="N78" s="137"/>
      <c r="O78" s="137"/>
      <c r="P78" s="137"/>
      <c r="Q78" s="137"/>
      <c r="R78" s="137"/>
      <c r="S78" s="137"/>
      <c r="T78" s="137"/>
      <c r="U78" s="137"/>
      <c r="V78" s="137"/>
      <c r="W78" s="137"/>
      <c r="X78" s="137"/>
      <c r="Y78" s="137"/>
      <c r="Z78" s="137"/>
      <c r="AA78" s="137"/>
      <c r="AB78" s="137"/>
      <c r="AC78" s="137"/>
      <c r="AD78" s="137"/>
      <c r="AE78" s="137"/>
      <c r="AF78" s="137"/>
      <c r="AG78" s="137"/>
      <c r="AH78" s="137"/>
      <c r="AI78" s="137"/>
      <c r="AJ78" s="137"/>
      <c r="AK78" s="137"/>
      <c r="AL78" s="137"/>
      <c r="AM78" s="137"/>
    </row>
    <row r="79" spans="2:39" hidden="1" x14ac:dyDescent="0.2">
      <c r="B79" s="124">
        <v>2019</v>
      </c>
      <c r="C79" s="124"/>
      <c r="D79" s="136">
        <v>0.2974313500021844</v>
      </c>
      <c r="E79" s="137">
        <v>0.26400000000000001</v>
      </c>
      <c r="F79" s="137">
        <v>0.154</v>
      </c>
      <c r="G79" s="137">
        <v>0.16</v>
      </c>
      <c r="H79" s="137">
        <v>8.2000000000000003E-2</v>
      </c>
      <c r="I79" s="137">
        <v>3.1E-2</v>
      </c>
      <c r="J79" s="137">
        <v>5.0000000000000001E-3</v>
      </c>
      <c r="K79" s="137">
        <v>5.0000000000000001E-3</v>
      </c>
      <c r="L79" s="137">
        <v>1.503082420515255E-3</v>
      </c>
      <c r="M79" s="137"/>
      <c r="N79" s="137"/>
      <c r="O79" s="137"/>
      <c r="P79" s="137"/>
      <c r="Q79" s="137"/>
      <c r="R79" s="137"/>
      <c r="S79" s="137"/>
      <c r="T79" s="137"/>
      <c r="U79" s="137"/>
      <c r="V79" s="137"/>
      <c r="W79" s="137"/>
      <c r="X79" s="137"/>
      <c r="Y79" s="137"/>
      <c r="Z79" s="137"/>
      <c r="AA79" s="137"/>
      <c r="AB79" s="137"/>
      <c r="AC79" s="137"/>
      <c r="AD79" s="137"/>
      <c r="AE79" s="137"/>
      <c r="AF79" s="137"/>
      <c r="AG79" s="137"/>
      <c r="AH79" s="137"/>
      <c r="AI79" s="137"/>
      <c r="AJ79" s="137"/>
      <c r="AK79" s="137"/>
      <c r="AL79" s="137"/>
      <c r="AM79" s="137"/>
    </row>
    <row r="80" spans="2:39" hidden="1" x14ac:dyDescent="0.2">
      <c r="B80" s="124">
        <v>2020</v>
      </c>
      <c r="C80" s="124"/>
      <c r="D80" s="136">
        <v>0.30813176232815137</v>
      </c>
      <c r="E80" s="137">
        <v>0.27800000000000002</v>
      </c>
      <c r="F80" s="137">
        <v>0.128</v>
      </c>
      <c r="G80" s="137">
        <v>0.156</v>
      </c>
      <c r="H80" s="137">
        <v>8.5000000000000006E-2</v>
      </c>
      <c r="I80" s="137">
        <v>3.7999999999999999E-2</v>
      </c>
      <c r="J80" s="137">
        <v>1E-3</v>
      </c>
      <c r="K80" s="137">
        <v>4.6880440990244784E-3</v>
      </c>
      <c r="L80" s="137">
        <v>1.402787144250555E-3</v>
      </c>
      <c r="M80" s="137"/>
      <c r="N80" s="137"/>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7"/>
      <c r="AL80" s="137"/>
      <c r="AM80" s="137"/>
    </row>
    <row r="81" spans="1:40" hidden="1" x14ac:dyDescent="0.2">
      <c r="B81" s="124">
        <v>2021</v>
      </c>
      <c r="C81" s="124"/>
      <c r="D81" s="136">
        <v>0.29566960975791562</v>
      </c>
      <c r="E81" s="137">
        <v>0.30299999999999999</v>
      </c>
      <c r="F81" s="137">
        <v>0.13600000000000001</v>
      </c>
      <c r="G81" s="137">
        <v>0.14799999999999999</v>
      </c>
      <c r="H81" s="137">
        <v>7.0999999999999994E-2</v>
      </c>
      <c r="I81" s="137">
        <v>4.2999999999999997E-2</v>
      </c>
      <c r="J81" s="137">
        <v>1E-3</v>
      </c>
      <c r="K81" s="137">
        <v>1E-3</v>
      </c>
      <c r="L81" s="137">
        <v>1.2318746984912505E-3</v>
      </c>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row>
    <row r="82" spans="1:40" hidden="1" x14ac:dyDescent="0.2">
      <c r="B82" s="124">
        <v>2022</v>
      </c>
      <c r="C82" s="124"/>
      <c r="D82" s="138">
        <v>0.3021692629063259</v>
      </c>
      <c r="E82" s="139">
        <v>0.28221982183229388</v>
      </c>
      <c r="F82" s="139">
        <v>0.15954921976936934</v>
      </c>
      <c r="G82" s="140">
        <v>0.14131402183760253</v>
      </c>
      <c r="H82" s="140">
        <v>8.2046109379648638E-2</v>
      </c>
      <c r="I82" s="140">
        <v>2.9551923601516237E-2</v>
      </c>
      <c r="J82" s="140">
        <v>6.1227382312174262E-4</v>
      </c>
      <c r="K82" s="140">
        <v>1.1982464981268133E-3</v>
      </c>
      <c r="L82" s="137">
        <v>1.3391203519949259E-3</v>
      </c>
      <c r="M82" s="137"/>
      <c r="N82" s="137"/>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7"/>
      <c r="AL82" s="137"/>
      <c r="AM82" s="137"/>
    </row>
    <row r="83" spans="1:40" hidden="1" x14ac:dyDescent="0.2">
      <c r="B83" s="124">
        <v>2023</v>
      </c>
      <c r="C83" s="124"/>
      <c r="D83" s="138">
        <v>0.30599999999999999</v>
      </c>
      <c r="E83" s="139">
        <v>0.25900000000000001</v>
      </c>
      <c r="F83" s="139">
        <v>0.16300000000000001</v>
      </c>
      <c r="G83" s="140">
        <v>0.151</v>
      </c>
      <c r="H83" s="140">
        <v>8.4000000000000005E-2</v>
      </c>
      <c r="I83" s="140">
        <v>3.4000000000000002E-2</v>
      </c>
      <c r="J83" s="140">
        <v>1E-3</v>
      </c>
      <c r="K83" s="140">
        <v>1E-3</v>
      </c>
      <c r="L83" s="137">
        <v>1E-3</v>
      </c>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row>
    <row r="84" spans="1:40" hidden="1" x14ac:dyDescent="0.2">
      <c r="A84" s="44" t="s">
        <v>180</v>
      </c>
      <c r="B84" s="141">
        <v>2</v>
      </c>
      <c r="C84" s="141"/>
      <c r="D84" s="142"/>
      <c r="E84" s="142"/>
      <c r="F84" s="142"/>
      <c r="G84" s="142"/>
      <c r="H84" s="142"/>
      <c r="I84" s="142"/>
      <c r="J84" s="142"/>
      <c r="K84" s="142"/>
    </row>
    <row r="85" spans="1:40" hidden="1" x14ac:dyDescent="0.2">
      <c r="A85" s="44" t="s">
        <v>181</v>
      </c>
      <c r="B85" s="143" cm="1">
        <f t="array" ref="B85">INDEX(B79:B83,B84)</f>
        <v>2020</v>
      </c>
      <c r="C85" s="143"/>
      <c r="D85" s="44"/>
      <c r="E85" s="44"/>
      <c r="F85" s="44"/>
      <c r="G85" s="44"/>
      <c r="H85" s="44"/>
      <c r="I85" s="44"/>
      <c r="J85" s="44"/>
    </row>
    <row r="86" spans="1:40" hidden="1" x14ac:dyDescent="0.2">
      <c r="D86" s="144"/>
      <c r="E86" s="144"/>
      <c r="F86" s="144"/>
      <c r="I86" s="128"/>
    </row>
    <row r="87" spans="1:40" hidden="1" x14ac:dyDescent="0.2">
      <c r="D87" s="144"/>
      <c r="E87" s="144"/>
      <c r="F87" s="144"/>
      <c r="I87" s="128"/>
    </row>
    <row r="88" spans="1:40" ht="51" hidden="1" x14ac:dyDescent="0.2">
      <c r="B88" s="145"/>
      <c r="C88" s="145"/>
      <c r="D88" s="135" t="s">
        <v>171</v>
      </c>
      <c r="E88" s="135" t="s">
        <v>172</v>
      </c>
      <c r="F88" s="135" t="s">
        <v>173</v>
      </c>
      <c r="G88" s="135" t="s">
        <v>174</v>
      </c>
      <c r="H88" s="135" t="s">
        <v>175</v>
      </c>
      <c r="I88" s="135" t="s">
        <v>176</v>
      </c>
      <c r="J88" s="135" t="s">
        <v>177</v>
      </c>
      <c r="K88" s="134" t="s">
        <v>178</v>
      </c>
      <c r="L88" s="134" t="s">
        <v>179</v>
      </c>
      <c r="M88" s="134"/>
      <c r="N88" s="134"/>
      <c r="O88" s="134"/>
      <c r="P88" s="134"/>
      <c r="Q88" s="134"/>
      <c r="R88" s="134"/>
      <c r="S88" s="134"/>
      <c r="T88" s="134"/>
      <c r="U88" s="134"/>
      <c r="V88" s="134"/>
      <c r="W88" s="134"/>
      <c r="X88" s="134"/>
      <c r="Y88" s="134"/>
      <c r="Z88" s="134"/>
      <c r="AA88" s="134"/>
      <c r="AB88" s="134"/>
      <c r="AC88" s="134"/>
      <c r="AD88" s="134"/>
      <c r="AE88" s="134"/>
      <c r="AF88" s="134"/>
      <c r="AG88" s="134"/>
      <c r="AH88" s="134"/>
      <c r="AI88" s="134"/>
      <c r="AJ88" s="134"/>
      <c r="AK88" s="134"/>
      <c r="AL88" s="134"/>
      <c r="AM88" s="134"/>
    </row>
    <row r="89" spans="1:40" hidden="1" x14ac:dyDescent="0.2">
      <c r="B89" s="146">
        <f>B85</f>
        <v>2020</v>
      </c>
      <c r="C89" s="146"/>
      <c r="D89" s="139">
        <f>IF($B$89=$B$79,D79,IF($B$89=$B$80,D80,IF($B$89=$B$81,D81,IF($B$89=$B$82,D82,IF($B$89=$B$83,D83)))))</f>
        <v>0.30813176232815137</v>
      </c>
      <c r="E89" s="139">
        <f>IF($B$89=$B$79,E80,IF($B$89=$B$80,E80,IF($B$89=$B$81,E81,IF($B$89=$B$82,E82,IF($B$89=$B$83,E83)))))</f>
        <v>0.27800000000000002</v>
      </c>
      <c r="F89" s="139">
        <f t="shared" ref="F89:L89" si="0">IF($B$89=$B$79,F79,IF($B$89=$B$80,F80,IF($B$89=$B$81,F81,IF($B$89=$B$82,F82,IF($B$89=$B$83,F83)))))</f>
        <v>0.128</v>
      </c>
      <c r="G89" s="139">
        <f t="shared" si="0"/>
        <v>0.156</v>
      </c>
      <c r="H89" s="139">
        <f t="shared" si="0"/>
        <v>8.5000000000000006E-2</v>
      </c>
      <c r="I89" s="139">
        <f t="shared" si="0"/>
        <v>3.7999999999999999E-2</v>
      </c>
      <c r="J89" s="139">
        <f t="shared" si="0"/>
        <v>1E-3</v>
      </c>
      <c r="K89" s="139">
        <f t="shared" si="0"/>
        <v>4.6880440990244784E-3</v>
      </c>
      <c r="L89" s="139">
        <f t="shared" si="0"/>
        <v>1.402787144250555E-3</v>
      </c>
      <c r="M89" s="139"/>
      <c r="N89" s="139"/>
      <c r="O89" s="139"/>
      <c r="P89" s="139"/>
      <c r="Q89" s="139"/>
      <c r="R89" s="139"/>
      <c r="S89" s="139"/>
      <c r="T89" s="139"/>
      <c r="U89" s="139"/>
      <c r="V89" s="139"/>
      <c r="W89" s="139"/>
      <c r="X89" s="139"/>
      <c r="Y89" s="139"/>
      <c r="Z89" s="139"/>
      <c r="AA89" s="139"/>
      <c r="AB89" s="139"/>
      <c r="AC89" s="139"/>
      <c r="AD89" s="139"/>
      <c r="AE89" s="139"/>
      <c r="AF89" s="139"/>
      <c r="AG89" s="139"/>
      <c r="AH89" s="139"/>
      <c r="AI89" s="139"/>
      <c r="AJ89" s="139"/>
      <c r="AK89" s="139"/>
      <c r="AL89" s="139"/>
      <c r="AM89" s="139"/>
    </row>
    <row r="90" spans="1:40" hidden="1" x14ac:dyDescent="0.2">
      <c r="D90" s="144"/>
      <c r="E90" s="144"/>
      <c r="F90" s="144"/>
      <c r="I90" s="128"/>
    </row>
    <row r="91" spans="1:40" s="43" customFormat="1" ht="18" x14ac:dyDescent="0.25">
      <c r="B91" s="549" t="s">
        <v>182</v>
      </c>
      <c r="C91" s="549"/>
      <c r="D91" s="549"/>
      <c r="E91" s="117"/>
      <c r="F91" s="117"/>
      <c r="G91" s="118"/>
      <c r="H91" s="118"/>
      <c r="I91" s="118"/>
      <c r="J91" s="118"/>
    </row>
    <row r="92" spans="1:40" s="43" customFormat="1" x14ac:dyDescent="0.2">
      <c r="A92" s="179"/>
      <c r="B92" s="179"/>
      <c r="C92" s="179"/>
      <c r="D92" s="179"/>
      <c r="E92" s="179"/>
      <c r="F92" s="179"/>
      <c r="G92" s="179"/>
      <c r="H92" s="179"/>
      <c r="I92" s="179"/>
      <c r="J92" s="179"/>
      <c r="K92" s="179"/>
      <c r="L92" s="179"/>
      <c r="M92" s="179"/>
      <c r="N92" s="179"/>
      <c r="O92" s="179"/>
      <c r="P92" s="179"/>
      <c r="Q92" s="179"/>
      <c r="R92" s="179"/>
      <c r="S92" s="179"/>
      <c r="T92" s="179"/>
      <c r="U92" s="179"/>
      <c r="V92" s="179"/>
      <c r="W92" s="179"/>
      <c r="X92" s="179"/>
      <c r="Y92" s="179"/>
      <c r="Z92" s="179"/>
      <c r="AA92" s="179"/>
      <c r="AB92" s="179"/>
      <c r="AC92" s="179"/>
      <c r="AD92" s="179"/>
      <c r="AE92" s="179"/>
      <c r="AF92" s="179"/>
      <c r="AG92" s="179"/>
      <c r="AH92" s="179"/>
      <c r="AI92" s="179"/>
      <c r="AJ92" s="179"/>
      <c r="AK92" s="179"/>
      <c r="AL92" s="179"/>
      <c r="AM92" s="179"/>
      <c r="AN92" s="179"/>
    </row>
    <row r="93" spans="1:40" s="61" customFormat="1" x14ac:dyDescent="0.25">
      <c r="A93" s="394"/>
      <c r="B93" s="394" t="s">
        <v>162</v>
      </c>
      <c r="C93" s="179"/>
      <c r="D93" s="396">
        <v>16236803.039999999</v>
      </c>
      <c r="E93" s="179"/>
      <c r="F93" s="179"/>
      <c r="G93" s="179"/>
      <c r="H93" s="179"/>
      <c r="I93" s="179"/>
      <c r="J93" s="179"/>
      <c r="K93" s="179"/>
      <c r="L93" s="179"/>
      <c r="M93" s="179"/>
      <c r="N93" s="179"/>
      <c r="O93" s="179"/>
      <c r="P93" s="179"/>
      <c r="Q93" s="179"/>
      <c r="R93" s="179"/>
      <c r="S93" s="179"/>
      <c r="T93" s="179"/>
      <c r="U93" s="179"/>
      <c r="V93" s="179"/>
      <c r="W93" s="179"/>
      <c r="X93" s="179"/>
      <c r="Y93" s="179"/>
      <c r="Z93" s="179"/>
      <c r="AA93" s="179"/>
      <c r="AB93" s="179"/>
      <c r="AC93" s="179"/>
      <c r="AD93" s="179"/>
      <c r="AE93" s="179"/>
      <c r="AF93" s="179"/>
      <c r="AG93" s="179"/>
      <c r="AH93" s="179"/>
      <c r="AI93" s="179"/>
      <c r="AJ93" s="179"/>
      <c r="AK93" s="179"/>
      <c r="AL93" s="179"/>
      <c r="AM93" s="179"/>
      <c r="AN93" s="179"/>
    </row>
    <row r="94" spans="1:40" s="61" customFormat="1" x14ac:dyDescent="0.25">
      <c r="A94" s="394"/>
      <c r="B94" s="394" t="s">
        <v>163</v>
      </c>
      <c r="C94" s="179"/>
      <c r="D94" s="396">
        <v>2447621.0099999998</v>
      </c>
      <c r="E94" s="179"/>
      <c r="F94" s="179"/>
      <c r="G94" s="179"/>
      <c r="H94" s="179"/>
      <c r="I94" s="179"/>
      <c r="J94" s="179"/>
      <c r="K94" s="179"/>
      <c r="L94" s="179"/>
      <c r="M94" s="179"/>
      <c r="N94" s="179"/>
      <c r="O94" s="179"/>
      <c r="P94" s="179"/>
      <c r="Q94" s="179"/>
      <c r="R94" s="179"/>
      <c r="S94" s="179"/>
      <c r="T94" s="179"/>
      <c r="U94" s="179"/>
      <c r="V94" s="179"/>
      <c r="W94" s="179"/>
      <c r="X94" s="179"/>
      <c r="Y94" s="179"/>
      <c r="Z94" s="179"/>
      <c r="AA94" s="179"/>
      <c r="AB94" s="179"/>
      <c r="AC94" s="179"/>
      <c r="AD94" s="179"/>
      <c r="AE94" s="179"/>
      <c r="AF94" s="179"/>
      <c r="AG94" s="179"/>
      <c r="AH94" s="179"/>
      <c r="AI94" s="179"/>
      <c r="AJ94" s="179"/>
      <c r="AK94" s="179"/>
      <c r="AL94" s="179"/>
      <c r="AM94" s="179"/>
      <c r="AN94" s="179"/>
    </row>
    <row r="95" spans="1:40" s="61" customFormat="1" x14ac:dyDescent="0.25">
      <c r="A95" s="394"/>
      <c r="B95" s="394"/>
      <c r="C95" s="179"/>
      <c r="D95" s="179"/>
      <c r="E95" s="179"/>
      <c r="F95" s="179"/>
      <c r="G95" s="179"/>
      <c r="H95" s="179"/>
      <c r="I95" s="179"/>
      <c r="J95" s="179"/>
      <c r="K95" s="179"/>
      <c r="L95" s="179"/>
      <c r="M95" s="179"/>
      <c r="N95" s="179"/>
      <c r="O95" s="179"/>
      <c r="P95" s="179"/>
      <c r="Q95" s="179"/>
      <c r="R95" s="179"/>
      <c r="S95" s="179"/>
      <c r="T95" s="179"/>
      <c r="U95" s="179"/>
      <c r="V95" s="179"/>
      <c r="W95" s="179"/>
      <c r="X95" s="179"/>
      <c r="Y95" s="179"/>
      <c r="Z95" s="179"/>
      <c r="AA95" s="179"/>
      <c r="AB95" s="179"/>
      <c r="AC95" s="179"/>
      <c r="AD95" s="179"/>
      <c r="AE95" s="179"/>
      <c r="AF95" s="179"/>
      <c r="AG95" s="179"/>
      <c r="AH95" s="179"/>
      <c r="AI95" s="179"/>
      <c r="AJ95" s="179"/>
      <c r="AK95" s="179"/>
      <c r="AL95" s="179"/>
      <c r="AM95" s="179"/>
      <c r="AN95" s="179"/>
    </row>
    <row r="96" spans="1:40" s="61" customFormat="1" ht="15" x14ac:dyDescent="0.25">
      <c r="A96" s="394"/>
      <c r="B96" s="395" t="s">
        <v>183</v>
      </c>
      <c r="C96" s="180"/>
      <c r="D96" s="397">
        <v>12105367.18</v>
      </c>
      <c r="E96" s="179"/>
      <c r="F96" s="179" t="s">
        <v>184</v>
      </c>
      <c r="G96" s="396">
        <v>1399242.76</v>
      </c>
      <c r="H96" s="179"/>
      <c r="I96" s="179"/>
      <c r="J96" s="179"/>
      <c r="K96" s="179"/>
      <c r="L96" s="179"/>
      <c r="M96" s="179"/>
      <c r="N96" s="179"/>
      <c r="O96" s="179"/>
      <c r="P96" s="179"/>
      <c r="Q96" s="179"/>
      <c r="R96" s="179"/>
      <c r="S96" s="179"/>
      <c r="T96" s="179"/>
      <c r="U96" s="179"/>
      <c r="V96" s="179"/>
      <c r="W96" s="179"/>
      <c r="X96" s="179"/>
      <c r="Y96" s="179"/>
      <c r="Z96" s="179"/>
      <c r="AA96" s="179"/>
      <c r="AB96" s="179"/>
      <c r="AC96" s="179"/>
      <c r="AD96" s="179"/>
      <c r="AE96" s="179"/>
      <c r="AF96" s="179"/>
      <c r="AG96" s="179"/>
      <c r="AH96" s="179"/>
      <c r="AI96" s="179"/>
      <c r="AJ96" s="179"/>
      <c r="AK96" s="179"/>
      <c r="AL96" s="179"/>
      <c r="AM96" s="179"/>
      <c r="AN96" s="179"/>
    </row>
    <row r="97" spans="1:40" s="61" customFormat="1" ht="15" x14ac:dyDescent="0.25">
      <c r="A97" s="394"/>
      <c r="B97" s="395" t="s">
        <v>185</v>
      </c>
      <c r="C97" s="180"/>
      <c r="D97" s="181">
        <v>2095.1</v>
      </c>
      <c r="E97" s="179"/>
      <c r="F97" s="179" t="s">
        <v>186</v>
      </c>
      <c r="G97" s="179">
        <v>0</v>
      </c>
      <c r="H97" s="179"/>
      <c r="I97" s="179"/>
      <c r="J97" s="179"/>
      <c r="K97" s="179"/>
      <c r="L97" s="179"/>
      <c r="M97" s="179"/>
      <c r="N97" s="179"/>
      <c r="O97" s="179"/>
      <c r="P97" s="179"/>
      <c r="Q97" s="179"/>
      <c r="R97" s="179"/>
      <c r="S97" s="179"/>
      <c r="T97" s="179"/>
      <c r="U97" s="179"/>
      <c r="V97" s="179"/>
      <c r="W97" s="179"/>
      <c r="X97" s="179"/>
      <c r="Y97" s="179"/>
      <c r="Z97" s="179"/>
      <c r="AA97" s="179"/>
      <c r="AB97" s="179"/>
      <c r="AC97" s="179"/>
      <c r="AD97" s="179"/>
      <c r="AE97" s="179"/>
      <c r="AF97" s="179"/>
      <c r="AG97" s="179"/>
      <c r="AH97" s="179"/>
      <c r="AI97" s="179"/>
      <c r="AJ97" s="179"/>
      <c r="AK97" s="179"/>
      <c r="AL97" s="179"/>
      <c r="AM97" s="179"/>
      <c r="AN97" s="179"/>
    </row>
    <row r="98" spans="1:40" s="61" customFormat="1" ht="15" x14ac:dyDescent="0.25">
      <c r="A98" s="394"/>
      <c r="B98" s="395" t="s">
        <v>187</v>
      </c>
      <c r="C98" s="180"/>
      <c r="D98" s="181">
        <v>3607156.8</v>
      </c>
      <c r="E98" s="179"/>
      <c r="F98" s="179" t="s">
        <v>188</v>
      </c>
      <c r="G98" s="396">
        <v>43464.77</v>
      </c>
      <c r="H98" s="179"/>
      <c r="I98" s="179"/>
      <c r="J98" s="179"/>
      <c r="K98" s="179"/>
      <c r="L98" s="179"/>
      <c r="M98" s="179"/>
      <c r="N98" s="179"/>
      <c r="O98" s="179"/>
      <c r="P98" s="179"/>
      <c r="Q98" s="179"/>
      <c r="R98" s="179"/>
      <c r="S98" s="179"/>
      <c r="T98" s="179"/>
      <c r="U98" s="179"/>
      <c r="V98" s="179"/>
      <c r="W98" s="179"/>
      <c r="X98" s="179"/>
      <c r="Y98" s="179"/>
      <c r="Z98" s="179"/>
      <c r="AA98" s="179"/>
      <c r="AB98" s="179"/>
      <c r="AC98" s="179"/>
      <c r="AD98" s="179"/>
      <c r="AE98" s="179"/>
      <c r="AF98" s="179"/>
      <c r="AG98" s="179"/>
      <c r="AH98" s="179"/>
      <c r="AI98" s="179"/>
      <c r="AJ98" s="179"/>
      <c r="AK98" s="179"/>
      <c r="AL98" s="179"/>
      <c r="AM98" s="179"/>
      <c r="AN98" s="179"/>
    </row>
    <row r="99" spans="1:40" s="61" customFormat="1" ht="15" x14ac:dyDescent="0.25">
      <c r="A99" s="394"/>
      <c r="B99" s="395" t="s">
        <v>189</v>
      </c>
      <c r="C99" s="180"/>
      <c r="D99" s="181">
        <v>522183.96</v>
      </c>
      <c r="E99" s="179"/>
      <c r="F99" s="179" t="s">
        <v>190</v>
      </c>
      <c r="G99" s="396">
        <v>439216.97</v>
      </c>
      <c r="H99" s="179"/>
      <c r="I99" s="179"/>
      <c r="J99" s="179"/>
      <c r="K99" s="179"/>
      <c r="L99" s="179"/>
      <c r="M99" s="179"/>
      <c r="N99" s="179"/>
      <c r="O99" s="179"/>
      <c r="P99" s="179"/>
      <c r="Q99" s="179"/>
      <c r="R99" s="179"/>
      <c r="S99" s="179"/>
      <c r="T99" s="179"/>
      <c r="U99" s="179"/>
      <c r="V99" s="179"/>
      <c r="W99" s="179"/>
      <c r="X99" s="179"/>
      <c r="Y99" s="179"/>
      <c r="Z99" s="179"/>
      <c r="AA99" s="179"/>
      <c r="AB99" s="179"/>
      <c r="AC99" s="179"/>
      <c r="AD99" s="179"/>
      <c r="AE99" s="179"/>
      <c r="AF99" s="179"/>
      <c r="AG99" s="179"/>
      <c r="AH99" s="179"/>
      <c r="AI99" s="179"/>
      <c r="AJ99" s="179"/>
      <c r="AK99" s="179"/>
      <c r="AL99" s="179"/>
      <c r="AM99" s="179"/>
      <c r="AN99" s="179"/>
    </row>
    <row r="100" spans="1:40" s="61" customFormat="1" x14ac:dyDescent="0.25">
      <c r="A100" s="394"/>
      <c r="B100" s="394"/>
      <c r="C100" s="179"/>
      <c r="D100" s="179"/>
      <c r="E100" s="179"/>
      <c r="F100" s="179" t="s">
        <v>191</v>
      </c>
      <c r="G100" s="396">
        <v>1522.95</v>
      </c>
      <c r="H100" s="179"/>
      <c r="I100" s="179"/>
      <c r="J100" s="179"/>
      <c r="K100" s="179"/>
      <c r="L100" s="179"/>
      <c r="M100" s="179"/>
      <c r="N100" s="179"/>
      <c r="O100" s="179"/>
      <c r="P100" s="179"/>
      <c r="Q100" s="179"/>
      <c r="R100" s="179"/>
      <c r="S100" s="179"/>
      <c r="T100" s="179"/>
      <c r="U100" s="179"/>
      <c r="V100" s="179"/>
      <c r="W100" s="179"/>
      <c r="X100" s="179"/>
      <c r="Y100" s="179"/>
      <c r="Z100" s="179"/>
      <c r="AA100" s="179"/>
      <c r="AB100" s="179"/>
      <c r="AC100" s="179"/>
      <c r="AD100" s="179"/>
      <c r="AE100" s="179"/>
      <c r="AF100" s="179"/>
      <c r="AG100" s="179"/>
      <c r="AH100" s="179"/>
      <c r="AI100" s="179"/>
      <c r="AJ100" s="179"/>
      <c r="AK100" s="179"/>
      <c r="AL100" s="179"/>
      <c r="AM100" s="179"/>
      <c r="AN100" s="179"/>
    </row>
    <row r="101" spans="1:40" s="61" customFormat="1" x14ac:dyDescent="0.25">
      <c r="A101" s="394"/>
      <c r="B101" s="394"/>
      <c r="C101" s="179"/>
      <c r="D101" s="179"/>
      <c r="E101" s="179"/>
      <c r="F101" s="179" t="s">
        <v>192</v>
      </c>
      <c r="G101" s="396">
        <v>342956.85</v>
      </c>
      <c r="H101" s="179"/>
      <c r="I101" s="179"/>
      <c r="J101" s="179"/>
      <c r="K101" s="179"/>
      <c r="L101" s="179"/>
      <c r="M101" s="179"/>
      <c r="N101" s="179"/>
      <c r="O101" s="179"/>
      <c r="P101" s="179"/>
      <c r="Q101" s="179"/>
      <c r="R101" s="179"/>
      <c r="S101" s="179"/>
      <c r="T101" s="179"/>
      <c r="U101" s="179"/>
      <c r="V101" s="179"/>
      <c r="W101" s="179"/>
      <c r="X101" s="179"/>
      <c r="Y101" s="179"/>
      <c r="Z101" s="179"/>
      <c r="AA101" s="179"/>
      <c r="AB101" s="179"/>
      <c r="AC101" s="179"/>
      <c r="AD101" s="179"/>
      <c r="AE101" s="179"/>
      <c r="AF101" s="179"/>
      <c r="AG101" s="179"/>
      <c r="AH101" s="179"/>
      <c r="AI101" s="179"/>
      <c r="AJ101" s="179"/>
      <c r="AK101" s="179"/>
      <c r="AL101" s="179"/>
      <c r="AM101" s="179"/>
      <c r="AN101" s="179"/>
    </row>
    <row r="102" spans="1:40" s="61" customFormat="1" x14ac:dyDescent="0.25">
      <c r="A102" s="394"/>
      <c r="B102" s="394"/>
      <c r="C102" s="179"/>
      <c r="D102" s="179"/>
      <c r="E102" s="179"/>
      <c r="F102" s="179" t="s">
        <v>193</v>
      </c>
      <c r="G102" s="179" t="s">
        <v>915</v>
      </c>
      <c r="H102" s="179"/>
      <c r="I102" s="179"/>
      <c r="J102" s="179"/>
      <c r="K102" s="179"/>
      <c r="L102" s="179"/>
      <c r="M102" s="179"/>
      <c r="N102" s="179"/>
      <c r="O102" s="179"/>
      <c r="P102" s="179"/>
      <c r="Q102" s="179"/>
      <c r="R102" s="179"/>
      <c r="S102" s="179"/>
      <c r="T102" s="179"/>
      <c r="U102" s="179"/>
      <c r="V102" s="179"/>
      <c r="W102" s="179"/>
      <c r="X102" s="179"/>
      <c r="Y102" s="179"/>
      <c r="Z102" s="179"/>
      <c r="AA102" s="179"/>
      <c r="AB102" s="179"/>
      <c r="AC102" s="179"/>
      <c r="AD102" s="179"/>
      <c r="AE102" s="179"/>
      <c r="AF102" s="179"/>
      <c r="AG102" s="179"/>
      <c r="AH102" s="179"/>
      <c r="AI102" s="179"/>
      <c r="AJ102" s="179"/>
      <c r="AK102" s="179"/>
      <c r="AL102" s="179"/>
      <c r="AM102" s="179"/>
      <c r="AN102" s="179"/>
    </row>
    <row r="103" spans="1:40" s="61" customFormat="1" x14ac:dyDescent="0.25">
      <c r="A103" s="394"/>
      <c r="B103" s="394"/>
      <c r="C103" s="179"/>
      <c r="D103" s="179"/>
      <c r="E103" s="179"/>
      <c r="F103" s="179" t="s">
        <v>194</v>
      </c>
      <c r="G103" s="396">
        <v>10062.879999999999</v>
      </c>
      <c r="H103" s="179"/>
      <c r="I103" s="179"/>
      <c r="J103" s="179"/>
      <c r="K103" s="179"/>
      <c r="L103" s="179"/>
      <c r="M103" s="179"/>
      <c r="N103" s="179"/>
      <c r="O103" s="179"/>
      <c r="P103" s="179"/>
      <c r="Q103" s="179"/>
      <c r="R103" s="179"/>
      <c r="S103" s="179"/>
      <c r="T103" s="179"/>
      <c r="U103" s="179"/>
      <c r="V103" s="179"/>
      <c r="W103" s="179"/>
      <c r="X103" s="179"/>
      <c r="Y103" s="179"/>
      <c r="Z103" s="179"/>
      <c r="AA103" s="179"/>
      <c r="AB103" s="179"/>
      <c r="AC103" s="179"/>
      <c r="AD103" s="179"/>
      <c r="AE103" s="179"/>
      <c r="AF103" s="179"/>
      <c r="AG103" s="179"/>
      <c r="AH103" s="179"/>
      <c r="AI103" s="179"/>
      <c r="AJ103" s="179"/>
      <c r="AK103" s="179"/>
      <c r="AL103" s="179"/>
      <c r="AM103" s="179"/>
      <c r="AN103" s="179"/>
    </row>
    <row r="104" spans="1:40" s="61" customFormat="1" x14ac:dyDescent="0.25">
      <c r="A104" s="394"/>
      <c r="B104" s="394"/>
      <c r="C104" s="179"/>
      <c r="D104" s="179"/>
      <c r="E104" s="179"/>
      <c r="F104" s="179" t="s">
        <v>195</v>
      </c>
      <c r="G104" s="396">
        <v>211153.83</v>
      </c>
      <c r="H104" s="179"/>
      <c r="I104" s="179"/>
      <c r="J104" s="179"/>
      <c r="K104" s="179"/>
      <c r="L104" s="179"/>
      <c r="M104" s="179"/>
      <c r="N104" s="179"/>
      <c r="O104" s="179"/>
      <c r="P104" s="179"/>
      <c r="Q104" s="179"/>
      <c r="R104" s="179"/>
      <c r="S104" s="179"/>
      <c r="T104" s="179"/>
      <c r="U104" s="179"/>
      <c r="V104" s="179"/>
      <c r="W104" s="179"/>
      <c r="X104" s="179"/>
      <c r="Y104" s="179"/>
      <c r="Z104" s="179"/>
      <c r="AA104" s="179"/>
      <c r="AB104" s="179"/>
      <c r="AC104" s="179"/>
      <c r="AD104" s="179"/>
      <c r="AE104" s="179"/>
      <c r="AF104" s="179"/>
      <c r="AG104" s="179"/>
      <c r="AH104" s="179"/>
      <c r="AI104" s="179"/>
      <c r="AJ104" s="179"/>
      <c r="AK104" s="179"/>
      <c r="AL104" s="179"/>
      <c r="AM104" s="179"/>
      <c r="AN104" s="179"/>
    </row>
    <row r="105" spans="1:40" s="61" customFormat="1" x14ac:dyDescent="0.25">
      <c r="A105" s="394"/>
      <c r="B105" s="394"/>
      <c r="C105" s="179"/>
      <c r="D105" s="179"/>
      <c r="E105" s="179"/>
      <c r="F105" s="179"/>
      <c r="G105" s="179"/>
      <c r="H105" s="179"/>
      <c r="I105" s="179"/>
      <c r="J105" s="179"/>
      <c r="K105" s="179"/>
      <c r="L105" s="179"/>
      <c r="M105" s="179"/>
      <c r="N105" s="179"/>
      <c r="O105" s="179"/>
      <c r="P105" s="179"/>
      <c r="Q105" s="179"/>
      <c r="R105" s="179"/>
      <c r="S105" s="179"/>
      <c r="T105" s="179"/>
      <c r="U105" s="179"/>
      <c r="V105" s="179"/>
      <c r="W105" s="179"/>
      <c r="X105" s="179"/>
      <c r="Y105" s="179"/>
      <c r="Z105" s="179"/>
      <c r="AA105" s="179"/>
      <c r="AB105" s="179"/>
      <c r="AC105" s="179"/>
      <c r="AD105" s="179"/>
      <c r="AE105" s="179"/>
      <c r="AF105" s="179"/>
      <c r="AG105" s="179"/>
      <c r="AH105" s="179"/>
      <c r="AI105" s="179"/>
      <c r="AJ105" s="179"/>
      <c r="AK105" s="179"/>
      <c r="AL105" s="179"/>
      <c r="AM105" s="179"/>
      <c r="AN105" s="179"/>
    </row>
    <row r="106" spans="1:40" s="61" customFormat="1" ht="57" customHeight="1" x14ac:dyDescent="0.25">
      <c r="A106" s="394"/>
      <c r="B106" s="394"/>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79"/>
      <c r="AM106" s="179"/>
      <c r="AN106" s="179"/>
    </row>
    <row r="107" spans="1:40" s="61" customFormat="1" ht="57" customHeight="1" x14ac:dyDescent="0.25">
      <c r="A107" s="394"/>
      <c r="B107" s="394"/>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79"/>
      <c r="AM107" s="179"/>
      <c r="AN107" s="179"/>
    </row>
    <row r="108" spans="1:40" s="61" customFormat="1" ht="27" customHeight="1" x14ac:dyDescent="0.25">
      <c r="A108" s="179"/>
      <c r="B108" s="179"/>
      <c r="C108" s="179"/>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79"/>
      <c r="AM108" s="179"/>
      <c r="AN108" s="179"/>
    </row>
    <row r="109" spans="1:40" ht="15.6" hidden="1" customHeight="1" x14ac:dyDescent="0.2">
      <c r="B109" s="124" t="s">
        <v>165</v>
      </c>
      <c r="C109" s="398"/>
      <c r="D109" s="399"/>
      <c r="E109" s="399"/>
      <c r="F109" s="399"/>
      <c r="G109" s="399"/>
      <c r="H109" s="399"/>
      <c r="I109" s="399"/>
      <c r="J109" s="400"/>
      <c r="K109" s="208"/>
      <c r="L109" s="208"/>
      <c r="M109" s="208"/>
      <c r="N109" s="208"/>
      <c r="O109" s="208"/>
      <c r="P109" s="208"/>
      <c r="Q109" s="208"/>
      <c r="R109" s="208"/>
      <c r="S109" s="208"/>
      <c r="T109" s="208"/>
      <c r="U109" s="208"/>
      <c r="V109" s="208"/>
      <c r="W109" s="208"/>
      <c r="X109" s="208"/>
      <c r="Y109" s="208"/>
      <c r="Z109" s="208"/>
      <c r="AA109" s="208"/>
      <c r="AB109" s="208"/>
      <c r="AC109" s="208"/>
      <c r="AD109" s="208"/>
      <c r="AE109" s="208"/>
      <c r="AF109" s="208"/>
      <c r="AG109" s="208"/>
      <c r="AH109" s="208"/>
      <c r="AI109" s="208"/>
      <c r="AJ109" s="208"/>
      <c r="AK109" s="208"/>
      <c r="AL109" s="208"/>
      <c r="AM109" s="208"/>
      <c r="AN109" s="208"/>
    </row>
    <row r="110" spans="1:40" ht="6.6" customHeight="1" x14ac:dyDescent="0.25">
      <c r="B110" s="63"/>
      <c r="C110" s="241"/>
      <c r="D110" s="179"/>
      <c r="E110" s="179"/>
      <c r="F110" s="179"/>
      <c r="G110" s="157"/>
      <c r="H110" s="157"/>
      <c r="I110" s="157"/>
      <c r="J110" s="157"/>
      <c r="K110" s="208"/>
      <c r="L110" s="208"/>
      <c r="M110" s="208"/>
      <c r="N110" s="208"/>
      <c r="O110" s="208"/>
      <c r="P110" s="208"/>
      <c r="Q110" s="208"/>
      <c r="R110" s="208"/>
      <c r="S110" s="208"/>
      <c r="T110" s="208"/>
      <c r="U110" s="208"/>
      <c r="V110" s="208"/>
      <c r="W110" s="208"/>
      <c r="X110" s="208"/>
      <c r="Y110" s="208"/>
      <c r="Z110" s="208"/>
      <c r="AA110" s="208"/>
      <c r="AB110" s="208"/>
      <c r="AC110" s="208"/>
      <c r="AD110" s="208"/>
      <c r="AE110" s="208"/>
      <c r="AF110" s="208"/>
      <c r="AG110" s="208"/>
      <c r="AH110" s="208"/>
      <c r="AI110" s="208"/>
      <c r="AJ110" s="208"/>
      <c r="AK110" s="208"/>
      <c r="AL110" s="208"/>
      <c r="AM110" s="208"/>
      <c r="AN110" s="208"/>
    </row>
    <row r="111" spans="1:40" s="186" customFormat="1" ht="18" x14ac:dyDescent="0.25">
      <c r="B111" s="479" t="s">
        <v>196</v>
      </c>
      <c r="C111" s="479"/>
      <c r="D111" s="479"/>
      <c r="E111" s="187"/>
      <c r="F111" s="187"/>
      <c r="G111" s="188"/>
      <c r="H111" s="188"/>
      <c r="I111" s="188"/>
      <c r="J111" s="188"/>
    </row>
    <row r="112" spans="1:40" ht="5.25" customHeight="1" x14ac:dyDescent="0.25">
      <c r="A112" s="519"/>
      <c r="B112" s="63"/>
      <c r="C112" s="63"/>
      <c r="D112" s="61"/>
      <c r="E112" s="61"/>
      <c r="F112" s="61"/>
    </row>
    <row r="113" spans="1:39" ht="18" customHeight="1" x14ac:dyDescent="0.2">
      <c r="A113" s="519"/>
      <c r="B113" s="514" t="s">
        <v>197</v>
      </c>
      <c r="C113" s="514"/>
      <c r="D113" s="514"/>
      <c r="E113" s="514"/>
      <c r="F113" s="514"/>
      <c r="G113" s="514"/>
      <c r="H113" s="514"/>
      <c r="I113" s="514"/>
      <c r="J113" s="514"/>
      <c r="L113" s="121"/>
      <c r="M113" s="121"/>
      <c r="N113" s="121"/>
      <c r="O113" s="121"/>
      <c r="P113" s="121"/>
      <c r="Q113" s="121"/>
      <c r="R113" s="121"/>
      <c r="S113" s="121"/>
      <c r="T113" s="121"/>
      <c r="U113" s="121"/>
      <c r="V113" s="121"/>
      <c r="W113" s="121"/>
      <c r="X113" s="121"/>
      <c r="Y113" s="121"/>
      <c r="Z113" s="121"/>
      <c r="AA113" s="121"/>
      <c r="AB113" s="121"/>
      <c r="AC113" s="121"/>
      <c r="AD113" s="121"/>
      <c r="AE113" s="121"/>
      <c r="AF113" s="121"/>
      <c r="AG113" s="121"/>
      <c r="AH113" s="121"/>
      <c r="AI113" s="121"/>
      <c r="AJ113" s="121"/>
      <c r="AK113" s="121"/>
      <c r="AL113" s="121"/>
      <c r="AM113" s="121"/>
    </row>
    <row r="114" spans="1:39" ht="0.75" customHeight="1" x14ac:dyDescent="0.25">
      <c r="A114" s="519"/>
      <c r="B114" s="63"/>
      <c r="C114" s="63"/>
      <c r="D114" s="61"/>
      <c r="E114" s="61"/>
      <c r="F114" s="61"/>
    </row>
    <row r="115" spans="1:39" x14ac:dyDescent="0.2">
      <c r="A115" s="519"/>
      <c r="B115" s="123" t="s">
        <v>158</v>
      </c>
      <c r="C115" s="123"/>
      <c r="D115" s="482"/>
      <c r="E115" s="482"/>
      <c r="F115" s="482"/>
      <c r="G115" s="482"/>
      <c r="H115" s="482"/>
      <c r="I115" s="482"/>
      <c r="J115" s="122"/>
    </row>
    <row r="116" spans="1:39" x14ac:dyDescent="0.2">
      <c r="A116" s="519"/>
      <c r="B116" s="124">
        <v>2022</v>
      </c>
      <c r="C116" s="474" t="s">
        <v>198</v>
      </c>
      <c r="D116" s="474"/>
      <c r="E116" s="474"/>
      <c r="F116" s="474"/>
      <c r="G116" s="474"/>
      <c r="H116" s="474"/>
      <c r="I116" s="474"/>
      <c r="J116" s="148" t="s">
        <v>36</v>
      </c>
    </row>
    <row r="117" spans="1:39" x14ac:dyDescent="0.2">
      <c r="A117" s="519"/>
      <c r="B117" s="124">
        <v>2023</v>
      </c>
      <c r="C117" s="474" t="s">
        <v>199</v>
      </c>
      <c r="D117" s="474"/>
      <c r="E117" s="474"/>
      <c r="F117" s="474"/>
      <c r="G117" s="474"/>
      <c r="H117" s="474"/>
      <c r="I117" s="474"/>
      <c r="J117" s="148" t="s">
        <v>36</v>
      </c>
    </row>
    <row r="118" spans="1:39" x14ac:dyDescent="0.2">
      <c r="A118" s="519"/>
      <c r="B118" s="124">
        <v>2024</v>
      </c>
      <c r="C118" s="474" t="s">
        <v>200</v>
      </c>
      <c r="D118" s="474"/>
      <c r="E118" s="474"/>
      <c r="F118" s="474"/>
      <c r="G118" s="474"/>
      <c r="H118" s="474"/>
      <c r="I118" s="474"/>
      <c r="J118" s="148" t="s">
        <v>36</v>
      </c>
    </row>
    <row r="119" spans="1:39" x14ac:dyDescent="0.2">
      <c r="A119" s="119"/>
      <c r="B119" s="124">
        <v>2025</v>
      </c>
      <c r="C119" s="474" t="s">
        <v>916</v>
      </c>
      <c r="D119" s="474"/>
      <c r="E119" s="474"/>
      <c r="F119" s="474"/>
      <c r="G119" s="474"/>
      <c r="H119" s="474"/>
      <c r="I119" s="474"/>
      <c r="J119" s="148"/>
    </row>
    <row r="120" spans="1:39" ht="19.899999999999999" customHeight="1" x14ac:dyDescent="0.25">
      <c r="B120" s="63"/>
      <c r="C120" s="63"/>
      <c r="D120" s="61"/>
      <c r="E120" s="61"/>
      <c r="F120" s="61"/>
    </row>
    <row r="121" spans="1:39" s="186" customFormat="1" ht="18" x14ac:dyDescent="0.25">
      <c r="B121" s="479" t="s">
        <v>201</v>
      </c>
      <c r="C121" s="479"/>
      <c r="D121" s="479"/>
      <c r="E121" s="187"/>
      <c r="F121" s="187"/>
      <c r="G121" s="188"/>
      <c r="H121" s="188"/>
      <c r="I121" s="188"/>
      <c r="J121" s="188"/>
    </row>
    <row r="122" spans="1:39" ht="11.45" customHeight="1" x14ac:dyDescent="0.25">
      <c r="A122" s="519"/>
      <c r="B122" s="63"/>
      <c r="C122" s="63"/>
      <c r="D122" s="61"/>
      <c r="E122" s="61"/>
      <c r="F122" s="61"/>
    </row>
    <row r="123" spans="1:39" ht="18" customHeight="1" x14ac:dyDescent="0.2">
      <c r="A123" s="519"/>
      <c r="B123" s="514" t="s">
        <v>202</v>
      </c>
      <c r="C123" s="514"/>
      <c r="D123" s="514"/>
      <c r="E123" s="514"/>
      <c r="F123" s="514"/>
      <c r="G123" s="514"/>
      <c r="H123" s="514"/>
      <c r="I123" s="514"/>
      <c r="J123" s="514"/>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row>
    <row r="124" spans="1:39" ht="10.9" customHeight="1" x14ac:dyDescent="0.25">
      <c r="A124" s="519"/>
      <c r="B124" s="63"/>
      <c r="C124" s="63"/>
      <c r="D124" s="61"/>
      <c r="E124" s="61"/>
      <c r="F124" s="61"/>
    </row>
    <row r="125" spans="1:39" x14ac:dyDescent="0.2">
      <c r="A125" s="519"/>
      <c r="B125" s="123" t="s">
        <v>158</v>
      </c>
      <c r="C125" s="123"/>
      <c r="D125" s="482"/>
      <c r="E125" s="482"/>
      <c r="F125" s="482"/>
      <c r="G125" s="482"/>
      <c r="H125" s="482"/>
      <c r="I125" s="482"/>
      <c r="J125" s="122"/>
    </row>
    <row r="126" spans="1:39" ht="15" hidden="1" customHeight="1" x14ac:dyDescent="0.2">
      <c r="B126" s="124" t="s">
        <v>165</v>
      </c>
      <c r="C126" s="124"/>
      <c r="D126" s="61"/>
      <c r="E126" s="61"/>
      <c r="F126" s="61"/>
    </row>
    <row r="127" spans="1:39" ht="14.45" customHeight="1" x14ac:dyDescent="0.2">
      <c r="B127" s="124">
        <v>2024</v>
      </c>
      <c r="C127" s="513" t="s">
        <v>203</v>
      </c>
      <c r="D127" s="513"/>
      <c r="E127" s="513"/>
      <c r="F127" s="513"/>
      <c r="G127" s="513"/>
      <c r="H127" s="513"/>
      <c r="I127" s="513"/>
      <c r="J127" s="162"/>
    </row>
    <row r="128" spans="1:39" ht="14.45" customHeight="1" x14ac:dyDescent="0.2">
      <c r="B128" s="124">
        <v>2025</v>
      </c>
      <c r="C128" s="401" t="s">
        <v>917</v>
      </c>
      <c r="D128" s="371"/>
      <c r="E128" s="371"/>
      <c r="F128" s="371"/>
      <c r="G128" s="371"/>
      <c r="H128" s="371"/>
      <c r="I128" s="371"/>
      <c r="J128" s="162"/>
    </row>
    <row r="129" spans="1:39" ht="14.45" customHeight="1" x14ac:dyDescent="0.25">
      <c r="B129" s="63"/>
      <c r="C129" s="63"/>
      <c r="D129" s="61"/>
      <c r="E129" s="61"/>
      <c r="F129" s="61"/>
    </row>
    <row r="130" spans="1:39" s="186" customFormat="1" ht="18" x14ac:dyDescent="0.25">
      <c r="B130" s="479" t="s">
        <v>204</v>
      </c>
      <c r="C130" s="479"/>
      <c r="D130" s="479"/>
      <c r="E130" s="187"/>
      <c r="F130" s="187"/>
      <c r="G130" s="188"/>
      <c r="H130" s="188"/>
      <c r="I130" s="188"/>
      <c r="J130" s="188"/>
    </row>
    <row r="131" spans="1:39" ht="19.5" x14ac:dyDescent="0.25">
      <c r="A131" s="519"/>
      <c r="B131" s="63"/>
      <c r="C131" s="63"/>
      <c r="D131" s="61"/>
      <c r="E131" s="61"/>
      <c r="F131" s="61"/>
    </row>
    <row r="132" spans="1:39" ht="18" customHeight="1" x14ac:dyDescent="0.2">
      <c r="A132" s="519"/>
      <c r="B132" s="514" t="s">
        <v>205</v>
      </c>
      <c r="C132" s="514"/>
      <c r="D132" s="514"/>
      <c r="E132" s="514"/>
      <c r="F132" s="514"/>
      <c r="G132" s="514"/>
      <c r="H132" s="514"/>
      <c r="I132" s="514"/>
      <c r="J132" s="514"/>
      <c r="L132" s="121"/>
      <c r="M132" s="121"/>
      <c r="N132" s="121"/>
      <c r="O132" s="121"/>
      <c r="P132" s="121"/>
      <c r="Q132" s="121"/>
      <c r="R132" s="121"/>
      <c r="S132" s="121"/>
      <c r="T132" s="121"/>
      <c r="U132" s="121"/>
      <c r="V132" s="121"/>
      <c r="W132" s="121"/>
      <c r="X132" s="121"/>
      <c r="Y132" s="121"/>
      <c r="Z132" s="121"/>
      <c r="AA132" s="121"/>
      <c r="AB132" s="121"/>
      <c r="AC132" s="121"/>
      <c r="AD132" s="121"/>
      <c r="AE132" s="121"/>
      <c r="AF132" s="121"/>
      <c r="AG132" s="121"/>
      <c r="AH132" s="121"/>
      <c r="AI132" s="121"/>
      <c r="AJ132" s="121"/>
      <c r="AK132" s="121"/>
      <c r="AL132" s="121"/>
      <c r="AM132" s="121"/>
    </row>
    <row r="133" spans="1:39" ht="19.5" x14ac:dyDescent="0.25">
      <c r="A133" s="519"/>
      <c r="B133" s="63"/>
      <c r="C133" s="63"/>
      <c r="D133" s="61"/>
      <c r="E133" s="61"/>
      <c r="F133" s="61"/>
    </row>
    <row r="134" spans="1:39" x14ac:dyDescent="0.2">
      <c r="A134" s="519"/>
      <c r="B134" s="123" t="s">
        <v>158</v>
      </c>
      <c r="C134" s="123"/>
      <c r="D134" s="507" t="s">
        <v>206</v>
      </c>
      <c r="E134" s="507"/>
      <c r="F134" s="507"/>
      <c r="G134" s="507"/>
      <c r="H134" s="507"/>
      <c r="I134" s="507"/>
      <c r="J134" s="123"/>
    </row>
    <row r="135" spans="1:39" ht="222" customHeight="1" x14ac:dyDescent="0.2">
      <c r="B135" s="124">
        <v>2024</v>
      </c>
      <c r="C135" s="474" t="s">
        <v>207</v>
      </c>
      <c r="D135" s="474"/>
      <c r="E135" s="474"/>
      <c r="F135" s="474"/>
      <c r="G135" s="474"/>
      <c r="H135" s="474"/>
      <c r="I135" s="474"/>
      <c r="J135" s="474"/>
    </row>
    <row r="136" spans="1:39" ht="147.75" customHeight="1" x14ac:dyDescent="0.2">
      <c r="B136" s="124">
        <v>2025</v>
      </c>
      <c r="C136" s="474" t="s">
        <v>918</v>
      </c>
      <c r="D136" s="474"/>
      <c r="E136" s="474"/>
      <c r="F136" s="474"/>
      <c r="G136" s="474"/>
      <c r="H136" s="474"/>
      <c r="I136" s="474"/>
      <c r="J136" s="474"/>
    </row>
    <row r="137" spans="1:39" ht="15" customHeight="1" x14ac:dyDescent="0.25">
      <c r="B137" s="63"/>
      <c r="C137" s="63"/>
      <c r="D137" s="61"/>
      <c r="E137" s="61"/>
      <c r="F137" s="61"/>
    </row>
    <row r="138" spans="1:39" ht="14.45" customHeight="1" x14ac:dyDescent="0.25">
      <c r="B138" s="63"/>
      <c r="C138" s="63"/>
      <c r="D138" s="61"/>
      <c r="E138" s="61"/>
      <c r="F138" s="61"/>
    </row>
    <row r="139" spans="1:39" s="186" customFormat="1" ht="18" x14ac:dyDescent="0.25">
      <c r="B139" s="479" t="s">
        <v>208</v>
      </c>
      <c r="C139" s="479"/>
      <c r="D139" s="479"/>
      <c r="E139" s="187"/>
      <c r="F139" s="187"/>
      <c r="G139" s="188"/>
      <c r="H139" s="188"/>
      <c r="I139" s="188"/>
      <c r="J139" s="188"/>
    </row>
    <row r="140" spans="1:39" ht="10.15" customHeight="1" x14ac:dyDescent="0.25">
      <c r="A140" s="519"/>
      <c r="B140" s="63"/>
      <c r="C140" s="63"/>
      <c r="D140" s="61"/>
      <c r="E140" s="61"/>
      <c r="F140" s="61"/>
    </row>
    <row r="141" spans="1:39" ht="18" customHeight="1" x14ac:dyDescent="0.2">
      <c r="A141" s="519"/>
      <c r="B141" s="514" t="s">
        <v>209</v>
      </c>
      <c r="C141" s="514"/>
      <c r="D141" s="514"/>
      <c r="E141" s="514"/>
      <c r="F141" s="514"/>
      <c r="G141" s="514"/>
      <c r="H141" s="514"/>
      <c r="I141" s="514"/>
      <c r="J141" s="514"/>
      <c r="L141" s="121"/>
      <c r="M141" s="121"/>
      <c r="N141" s="121"/>
      <c r="O141" s="121"/>
      <c r="P141" s="121"/>
      <c r="Q141" s="121"/>
      <c r="R141" s="121"/>
      <c r="S141" s="121"/>
      <c r="T141" s="121"/>
      <c r="U141" s="121"/>
      <c r="V141" s="121"/>
      <c r="W141" s="121"/>
      <c r="X141" s="121"/>
      <c r="Y141" s="121"/>
      <c r="Z141" s="121"/>
      <c r="AA141" s="121"/>
      <c r="AB141" s="121"/>
      <c r="AC141" s="121"/>
      <c r="AD141" s="121"/>
      <c r="AE141" s="121"/>
      <c r="AF141" s="121"/>
      <c r="AG141" s="121"/>
      <c r="AH141" s="121"/>
      <c r="AI141" s="121"/>
      <c r="AJ141" s="121"/>
      <c r="AK141" s="121"/>
      <c r="AL141" s="121"/>
      <c r="AM141" s="121"/>
    </row>
    <row r="142" spans="1:39" ht="8.4499999999999993" customHeight="1" x14ac:dyDescent="0.25">
      <c r="A142" s="519"/>
      <c r="B142" s="63"/>
      <c r="C142" s="63"/>
      <c r="D142" s="61"/>
      <c r="E142" s="61"/>
      <c r="F142" s="61"/>
    </row>
    <row r="143" spans="1:39" x14ac:dyDescent="0.2">
      <c r="A143" s="519"/>
      <c r="B143" s="123" t="s">
        <v>158</v>
      </c>
      <c r="C143" s="123"/>
      <c r="D143" s="507" t="s">
        <v>206</v>
      </c>
      <c r="E143" s="507"/>
      <c r="F143" s="507"/>
      <c r="G143" s="507"/>
      <c r="H143" s="507"/>
      <c r="I143" s="507"/>
      <c r="J143" s="123"/>
    </row>
    <row r="144" spans="1:39" ht="166.15" customHeight="1" x14ac:dyDescent="0.2">
      <c r="B144" s="124">
        <v>2024</v>
      </c>
      <c r="C144" s="474" t="s">
        <v>210</v>
      </c>
      <c r="D144" s="474"/>
      <c r="E144" s="474"/>
      <c r="F144" s="474"/>
      <c r="G144" s="474"/>
      <c r="H144" s="474"/>
      <c r="I144" s="474"/>
      <c r="J144" s="474"/>
    </row>
    <row r="145" spans="1:40" ht="153" customHeight="1" x14ac:dyDescent="0.2">
      <c r="B145" s="124">
        <v>2024</v>
      </c>
      <c r="C145" s="474" t="s">
        <v>919</v>
      </c>
      <c r="D145" s="474"/>
      <c r="E145" s="474"/>
      <c r="F145" s="474"/>
      <c r="G145" s="474"/>
      <c r="H145" s="474"/>
      <c r="I145" s="474"/>
      <c r="J145" s="474"/>
    </row>
    <row r="146" spans="1:40" ht="14.45" customHeight="1" x14ac:dyDescent="0.25">
      <c r="B146" s="63"/>
      <c r="C146" s="63"/>
      <c r="D146" s="61"/>
      <c r="E146" s="61"/>
      <c r="F146" s="61"/>
    </row>
    <row r="147" spans="1:40" s="186" customFormat="1" ht="17.25" customHeight="1" x14ac:dyDescent="0.25">
      <c r="B147" s="479" t="s">
        <v>211</v>
      </c>
      <c r="C147" s="479"/>
      <c r="D147" s="479"/>
      <c r="E147" s="187"/>
      <c r="F147" s="187"/>
      <c r="G147" s="188"/>
      <c r="H147" s="188"/>
      <c r="I147" s="188"/>
      <c r="J147" s="188"/>
    </row>
    <row r="148" spans="1:40" ht="10.15" customHeight="1" x14ac:dyDescent="0.25">
      <c r="A148" s="519"/>
      <c r="B148" s="63"/>
      <c r="C148" s="63"/>
      <c r="D148" s="61"/>
      <c r="E148" s="61"/>
      <c r="F148" s="61"/>
    </row>
    <row r="149" spans="1:40" ht="18" customHeight="1" x14ac:dyDescent="0.2">
      <c r="A149" s="519"/>
      <c r="B149" s="514" t="s">
        <v>212</v>
      </c>
      <c r="C149" s="514"/>
      <c r="D149" s="514"/>
      <c r="E149" s="514"/>
      <c r="F149" s="514"/>
      <c r="G149" s="514"/>
      <c r="H149" s="514"/>
      <c r="I149" s="514"/>
      <c r="J149" s="514"/>
      <c r="L149" s="121"/>
      <c r="M149" s="121"/>
      <c r="N149" s="121"/>
      <c r="O149" s="121"/>
      <c r="P149" s="121"/>
      <c r="Q149" s="121"/>
      <c r="R149" s="121"/>
      <c r="S149" s="121"/>
      <c r="T149" s="121"/>
      <c r="U149" s="121"/>
      <c r="V149" s="121"/>
      <c r="W149" s="121"/>
      <c r="X149" s="121"/>
      <c r="Y149" s="121"/>
      <c r="Z149" s="121"/>
      <c r="AA149" s="121"/>
      <c r="AB149" s="121"/>
      <c r="AC149" s="121"/>
      <c r="AD149" s="121"/>
      <c r="AE149" s="121"/>
      <c r="AF149" s="121"/>
      <c r="AG149" s="121"/>
      <c r="AH149" s="121"/>
      <c r="AI149" s="121"/>
      <c r="AJ149" s="121"/>
      <c r="AK149" s="121"/>
      <c r="AL149" s="121"/>
      <c r="AM149" s="121"/>
    </row>
    <row r="150" spans="1:40" ht="7.15" customHeight="1" x14ac:dyDescent="0.25">
      <c r="A150" s="519"/>
      <c r="B150" s="63"/>
      <c r="C150" s="63"/>
      <c r="D150" s="61"/>
      <c r="E150" s="61"/>
      <c r="F150" s="61"/>
    </row>
    <row r="151" spans="1:40" x14ac:dyDescent="0.2">
      <c r="A151" s="519"/>
      <c r="B151" s="507" t="s">
        <v>158</v>
      </c>
      <c r="C151" s="207" t="s">
        <v>213</v>
      </c>
      <c r="D151" s="508" t="s">
        <v>159</v>
      </c>
      <c r="E151" s="508"/>
      <c r="F151" s="509"/>
      <c r="G151" s="510" t="s">
        <v>214</v>
      </c>
      <c r="H151" s="510"/>
      <c r="I151" s="510"/>
      <c r="J151" s="44"/>
    </row>
    <row r="152" spans="1:40" ht="38.25" x14ac:dyDescent="0.2">
      <c r="A152" s="119"/>
      <c r="B152" s="507"/>
      <c r="C152" s="207"/>
      <c r="D152" s="190" t="s">
        <v>215</v>
      </c>
      <c r="E152" s="190" t="s">
        <v>216</v>
      </c>
      <c r="F152" s="196" t="s">
        <v>217</v>
      </c>
      <c r="G152" s="191" t="s">
        <v>215</v>
      </c>
      <c r="H152" s="191" t="s">
        <v>216</v>
      </c>
      <c r="I152" s="197" t="s">
        <v>218</v>
      </c>
      <c r="J152" s="208"/>
      <c r="K152" s="208"/>
      <c r="L152" s="208"/>
      <c r="M152" s="208"/>
      <c r="N152" s="208"/>
      <c r="O152" s="208"/>
      <c r="P152" s="208"/>
      <c r="Q152" s="208"/>
      <c r="R152" s="208"/>
      <c r="S152" s="208"/>
      <c r="T152" s="208"/>
      <c r="U152" s="208"/>
      <c r="V152" s="208"/>
      <c r="W152" s="208"/>
      <c r="X152" s="208"/>
      <c r="Y152" s="208"/>
      <c r="Z152" s="208"/>
      <c r="AA152" s="208"/>
      <c r="AB152" s="208"/>
      <c r="AC152" s="208"/>
      <c r="AD152" s="208"/>
      <c r="AE152" s="208"/>
      <c r="AF152" s="208"/>
      <c r="AG152" s="208"/>
      <c r="AH152" s="208"/>
      <c r="AI152" s="208"/>
      <c r="AJ152" s="208"/>
      <c r="AK152" s="208"/>
      <c r="AL152" s="208"/>
      <c r="AM152" s="208"/>
      <c r="AN152" s="208"/>
    </row>
    <row r="153" spans="1:40" ht="34.15" customHeight="1" x14ac:dyDescent="0.2">
      <c r="B153" s="485">
        <v>2023</v>
      </c>
      <c r="C153" s="198" t="s">
        <v>219</v>
      </c>
      <c r="D153" s="280">
        <v>0</v>
      </c>
      <c r="E153" s="280">
        <v>22715</v>
      </c>
      <c r="F153" s="281">
        <f>SUM(D153:E153)</f>
        <v>22715</v>
      </c>
      <c r="G153" s="280">
        <v>0</v>
      </c>
      <c r="H153" s="280">
        <v>11582.904</v>
      </c>
      <c r="I153" s="281">
        <f t="shared" ref="I153:I159" si="1">SUM(G153:H153)</f>
        <v>11582.904</v>
      </c>
      <c r="J153" s="209"/>
      <c r="K153" s="211">
        <v>2023</v>
      </c>
      <c r="L153" s="208">
        <v>2024</v>
      </c>
      <c r="M153" s="208"/>
      <c r="N153" s="208"/>
      <c r="O153" s="208"/>
      <c r="P153" s="208"/>
      <c r="Q153" s="208"/>
      <c r="R153" s="208"/>
      <c r="S153" s="208"/>
      <c r="T153" s="208"/>
      <c r="U153" s="208"/>
      <c r="V153" s="208"/>
      <c r="W153" s="208"/>
      <c r="X153" s="208"/>
      <c r="Y153" s="208"/>
      <c r="Z153" s="208"/>
      <c r="AA153" s="208"/>
      <c r="AB153" s="208"/>
      <c r="AC153" s="208"/>
      <c r="AD153" s="208"/>
      <c r="AE153" s="208"/>
      <c r="AF153" s="208"/>
      <c r="AG153" s="208"/>
      <c r="AH153" s="208"/>
      <c r="AI153" s="208"/>
      <c r="AJ153" s="208"/>
      <c r="AK153" s="208"/>
      <c r="AL153" s="208"/>
      <c r="AM153" s="208"/>
      <c r="AN153" s="208"/>
    </row>
    <row r="154" spans="1:40" ht="43.15" customHeight="1" x14ac:dyDescent="0.2">
      <c r="B154" s="486"/>
      <c r="C154" s="195" t="s">
        <v>220</v>
      </c>
      <c r="D154" s="280">
        <v>0</v>
      </c>
      <c r="E154" s="280">
        <v>109542</v>
      </c>
      <c r="F154" s="281">
        <f t="shared" ref="F154:F159" si="2">SUM(D154:E154)</f>
        <v>109542</v>
      </c>
      <c r="G154" s="280">
        <v>0</v>
      </c>
      <c r="H154" s="280">
        <v>1031.8340000000001</v>
      </c>
      <c r="I154" s="281">
        <f t="shared" si="1"/>
        <v>1031.8340000000001</v>
      </c>
      <c r="J154" s="209" t="s">
        <v>159</v>
      </c>
      <c r="K154" s="209">
        <f>F159</f>
        <v>141192</v>
      </c>
      <c r="L154" s="210">
        <f>F166</f>
        <v>135008.22699999998</v>
      </c>
      <c r="M154" s="210"/>
      <c r="N154" s="210"/>
      <c r="O154" s="210"/>
      <c r="P154" s="210"/>
      <c r="Q154" s="210"/>
      <c r="R154" s="210"/>
      <c r="S154" s="210"/>
      <c r="T154" s="210"/>
      <c r="U154" s="210"/>
      <c r="V154" s="210"/>
      <c r="W154" s="210"/>
      <c r="X154" s="210"/>
      <c r="Y154" s="210"/>
      <c r="Z154" s="210"/>
      <c r="AA154" s="210"/>
      <c r="AB154" s="210"/>
      <c r="AC154" s="210"/>
      <c r="AD154" s="210"/>
      <c r="AE154" s="210"/>
      <c r="AF154" s="210"/>
      <c r="AG154" s="210"/>
      <c r="AH154" s="210"/>
      <c r="AI154" s="210"/>
      <c r="AJ154" s="210"/>
      <c r="AK154" s="210"/>
      <c r="AL154" s="210"/>
      <c r="AM154" s="210"/>
      <c r="AN154" s="208"/>
    </row>
    <row r="155" spans="1:40" ht="34.15" customHeight="1" x14ac:dyDescent="0.2">
      <c r="B155" s="486"/>
      <c r="C155" s="195" t="s">
        <v>221</v>
      </c>
      <c r="D155" s="280">
        <v>0</v>
      </c>
      <c r="E155" s="280">
        <v>5160</v>
      </c>
      <c r="F155" s="281">
        <f t="shared" si="2"/>
        <v>5160</v>
      </c>
      <c r="G155" s="280">
        <v>0</v>
      </c>
      <c r="H155" s="280">
        <v>1992.7940000000001</v>
      </c>
      <c r="I155" s="281">
        <f t="shared" si="1"/>
        <v>1992.7940000000001</v>
      </c>
      <c r="J155" s="209" t="s">
        <v>214</v>
      </c>
      <c r="K155" s="209">
        <f>I159</f>
        <v>14733.513000000001</v>
      </c>
      <c r="L155" s="210">
        <f>I166</f>
        <v>15046.886</v>
      </c>
      <c r="M155" s="210"/>
      <c r="N155" s="210"/>
      <c r="O155" s="210"/>
      <c r="P155" s="210"/>
      <c r="Q155" s="210"/>
      <c r="R155" s="210"/>
      <c r="S155" s="210"/>
      <c r="T155" s="210"/>
      <c r="U155" s="210"/>
      <c r="V155" s="210"/>
      <c r="W155" s="210"/>
      <c r="X155" s="210"/>
      <c r="Y155" s="210"/>
      <c r="Z155" s="210"/>
      <c r="AA155" s="210"/>
      <c r="AB155" s="210"/>
      <c r="AC155" s="210"/>
      <c r="AD155" s="210"/>
      <c r="AE155" s="210"/>
      <c r="AF155" s="210"/>
      <c r="AG155" s="210"/>
      <c r="AH155" s="210"/>
      <c r="AI155" s="210"/>
      <c r="AJ155" s="210"/>
      <c r="AK155" s="210"/>
      <c r="AL155" s="210"/>
      <c r="AM155" s="210"/>
      <c r="AN155" s="208"/>
    </row>
    <row r="156" spans="1:40" ht="34.15" customHeight="1" x14ac:dyDescent="0.2">
      <c r="B156" s="486"/>
      <c r="C156" s="195" t="s">
        <v>222</v>
      </c>
      <c r="D156" s="280">
        <v>0</v>
      </c>
      <c r="E156" s="280">
        <v>3602</v>
      </c>
      <c r="F156" s="281">
        <f t="shared" si="2"/>
        <v>3602</v>
      </c>
      <c r="G156" s="280">
        <v>0</v>
      </c>
      <c r="H156" s="280">
        <v>0</v>
      </c>
      <c r="I156" s="281">
        <f t="shared" si="1"/>
        <v>0</v>
      </c>
      <c r="J156" s="189"/>
      <c r="K156" s="189"/>
    </row>
    <row r="157" spans="1:40" ht="34.15" customHeight="1" x14ac:dyDescent="0.2">
      <c r="B157" s="486"/>
      <c r="C157" s="195" t="s">
        <v>223</v>
      </c>
      <c r="D157" s="280">
        <v>0</v>
      </c>
      <c r="E157" s="280">
        <v>136</v>
      </c>
      <c r="F157" s="281">
        <f t="shared" si="2"/>
        <v>136</v>
      </c>
      <c r="G157" s="280">
        <v>0</v>
      </c>
      <c r="H157" s="280">
        <v>125.982</v>
      </c>
      <c r="I157" s="281">
        <f t="shared" si="1"/>
        <v>125.982</v>
      </c>
      <c r="J157" s="189"/>
      <c r="K157" s="189"/>
    </row>
    <row r="158" spans="1:40" ht="34.15" customHeight="1" x14ac:dyDescent="0.2">
      <c r="B158" s="486"/>
      <c r="C158" s="195" t="s">
        <v>224</v>
      </c>
      <c r="D158" s="280">
        <v>0</v>
      </c>
      <c r="E158" s="280">
        <v>37</v>
      </c>
      <c r="F158" s="281">
        <f t="shared" si="2"/>
        <v>37</v>
      </c>
      <c r="G158" s="280">
        <v>0</v>
      </c>
      <c r="H158" s="280">
        <v>0</v>
      </c>
      <c r="I158" s="281">
        <f t="shared" si="1"/>
        <v>0</v>
      </c>
      <c r="J158" s="402"/>
      <c r="K158" s="402"/>
      <c r="L158" s="403"/>
      <c r="M158" s="403"/>
      <c r="N158" s="403"/>
    </row>
    <row r="159" spans="1:40" ht="70.150000000000006" customHeight="1" x14ac:dyDescent="0.2">
      <c r="B159" s="487"/>
      <c r="C159" s="199" t="s">
        <v>225</v>
      </c>
      <c r="D159" s="282">
        <v>0</v>
      </c>
      <c r="E159" s="283">
        <v>141192</v>
      </c>
      <c r="F159" s="284">
        <f t="shared" si="2"/>
        <v>141192</v>
      </c>
      <c r="G159" s="282">
        <v>0</v>
      </c>
      <c r="H159" s="283">
        <v>14733.513000000001</v>
      </c>
      <c r="I159" s="284">
        <f t="shared" si="1"/>
        <v>14733.513000000001</v>
      </c>
      <c r="J159" s="402"/>
      <c r="K159" s="402"/>
      <c r="L159" s="403"/>
      <c r="M159" s="403"/>
      <c r="N159" s="403"/>
    </row>
    <row r="160" spans="1:40" ht="34.15" customHeight="1" x14ac:dyDescent="0.25">
      <c r="B160" s="485">
        <v>2024</v>
      </c>
      <c r="C160" s="198" t="s">
        <v>219</v>
      </c>
      <c r="D160" s="280">
        <v>0</v>
      </c>
      <c r="E160" s="280">
        <v>21594.246999999999</v>
      </c>
      <c r="F160" s="281">
        <f>SUM(D160:E160)</f>
        <v>21594.246999999999</v>
      </c>
      <c r="G160" s="280">
        <v>0</v>
      </c>
      <c r="H160" s="280">
        <v>11170.121999999999</v>
      </c>
      <c r="I160" s="281">
        <f t="shared" ref="I160:I166" si="3">SUM(G160:H160)</f>
        <v>11170.121999999999</v>
      </c>
      <c r="J160" s="402"/>
      <c r="K160" s="404" t="s">
        <v>226</v>
      </c>
      <c r="L160" s="404">
        <v>0.02</v>
      </c>
      <c r="M160" s="404"/>
      <c r="N160" s="404"/>
      <c r="O160" s="212"/>
      <c r="P160" s="212"/>
      <c r="Q160" s="212"/>
      <c r="R160" s="212"/>
      <c r="S160" s="212"/>
      <c r="T160" s="212"/>
      <c r="U160" s="212"/>
      <c r="V160" s="212"/>
      <c r="W160" s="212"/>
      <c r="X160" s="212"/>
      <c r="Y160" s="212"/>
      <c r="Z160" s="212"/>
      <c r="AA160" s="212"/>
      <c r="AB160" s="212"/>
      <c r="AC160" s="212"/>
      <c r="AD160" s="212"/>
      <c r="AE160" s="212"/>
      <c r="AF160" s="212"/>
      <c r="AG160" s="212"/>
      <c r="AH160" s="212"/>
      <c r="AI160" s="212"/>
      <c r="AJ160" s="212"/>
      <c r="AK160" s="212"/>
      <c r="AL160" s="212"/>
      <c r="AM160" s="212"/>
    </row>
    <row r="161" spans="2:39" ht="34.15" customHeight="1" x14ac:dyDescent="0.25">
      <c r="B161" s="486"/>
      <c r="C161" s="195" t="s">
        <v>220</v>
      </c>
      <c r="D161" s="280">
        <v>273.976</v>
      </c>
      <c r="E161" s="280">
        <v>104998.68</v>
      </c>
      <c r="F161" s="281">
        <f t="shared" ref="F161:F166" si="4">SUM(D161:E161)</f>
        <v>105272.65599999999</v>
      </c>
      <c r="G161" s="280">
        <v>0</v>
      </c>
      <c r="H161" s="280">
        <v>912.24</v>
      </c>
      <c r="I161" s="281">
        <f t="shared" si="3"/>
        <v>912.24</v>
      </c>
      <c r="J161" s="402"/>
      <c r="K161" s="404" t="s">
        <v>227</v>
      </c>
      <c r="L161" s="404">
        <v>0.03</v>
      </c>
      <c r="M161" s="404"/>
      <c r="N161" s="404"/>
      <c r="O161" s="212"/>
      <c r="P161" s="212"/>
      <c r="Q161" s="212"/>
      <c r="R161" s="212"/>
      <c r="S161" s="212"/>
      <c r="T161" s="212"/>
      <c r="U161" s="212"/>
      <c r="V161" s="212"/>
      <c r="W161" s="212"/>
      <c r="X161" s="212"/>
      <c r="Y161" s="212"/>
      <c r="Z161" s="212"/>
      <c r="AA161" s="212"/>
      <c r="AB161" s="212"/>
      <c r="AC161" s="212"/>
      <c r="AD161" s="212"/>
      <c r="AE161" s="212"/>
      <c r="AF161" s="212"/>
      <c r="AG161" s="212"/>
      <c r="AH161" s="212"/>
      <c r="AI161" s="212"/>
      <c r="AJ161" s="212"/>
      <c r="AK161" s="212"/>
      <c r="AL161" s="212"/>
      <c r="AM161" s="212"/>
    </row>
    <row r="162" spans="2:39" ht="34.15" customHeight="1" x14ac:dyDescent="0.25">
      <c r="B162" s="486"/>
      <c r="C162" s="195" t="s">
        <v>221</v>
      </c>
      <c r="D162" s="280">
        <v>0</v>
      </c>
      <c r="E162" s="280">
        <v>4363.7510000000002</v>
      </c>
      <c r="F162" s="281">
        <f t="shared" si="4"/>
        <v>4363.7510000000002</v>
      </c>
      <c r="G162" s="280">
        <v>0</v>
      </c>
      <c r="H162" s="280">
        <v>2849.5439999999999</v>
      </c>
      <c r="I162" s="281">
        <f t="shared" si="3"/>
        <v>2849.5439999999999</v>
      </c>
      <c r="J162" s="402"/>
      <c r="K162" s="404" t="s">
        <v>228</v>
      </c>
      <c r="L162" s="404">
        <v>0.04</v>
      </c>
      <c r="M162" s="404"/>
      <c r="N162" s="404"/>
      <c r="O162" s="212"/>
      <c r="P162" s="212"/>
      <c r="Q162" s="212"/>
      <c r="R162" s="212"/>
      <c r="S162" s="212"/>
      <c r="T162" s="212"/>
      <c r="U162" s="212"/>
      <c r="V162" s="212"/>
      <c r="W162" s="212"/>
      <c r="X162" s="212"/>
      <c r="Y162" s="212"/>
      <c r="Z162" s="212"/>
      <c r="AA162" s="212"/>
      <c r="AB162" s="212"/>
      <c r="AC162" s="212"/>
      <c r="AD162" s="212"/>
      <c r="AE162" s="212"/>
      <c r="AF162" s="212"/>
      <c r="AG162" s="212"/>
      <c r="AH162" s="212"/>
      <c r="AI162" s="212"/>
      <c r="AJ162" s="212"/>
      <c r="AK162" s="212"/>
      <c r="AL162" s="212"/>
      <c r="AM162" s="212"/>
    </row>
    <row r="163" spans="2:39" ht="34.15" customHeight="1" x14ac:dyDescent="0.25">
      <c r="B163" s="486"/>
      <c r="C163" s="195" t="s">
        <v>222</v>
      </c>
      <c r="D163" s="280">
        <v>0</v>
      </c>
      <c r="E163" s="280">
        <v>3634.3629999999998</v>
      </c>
      <c r="F163" s="281">
        <f t="shared" si="4"/>
        <v>3634.3629999999998</v>
      </c>
      <c r="G163" s="280">
        <v>0</v>
      </c>
      <c r="H163" s="280">
        <v>0</v>
      </c>
      <c r="I163" s="281">
        <f t="shared" si="3"/>
        <v>0</v>
      </c>
      <c r="J163" s="402"/>
      <c r="K163" s="404" t="s">
        <v>229</v>
      </c>
      <c r="L163" s="404">
        <v>0.03</v>
      </c>
      <c r="M163" s="404"/>
      <c r="N163" s="404"/>
      <c r="O163" s="212"/>
      <c r="P163" s="212"/>
      <c r="Q163" s="212"/>
      <c r="R163" s="212"/>
      <c r="S163" s="212"/>
      <c r="T163" s="212"/>
      <c r="U163" s="212"/>
      <c r="V163" s="212"/>
      <c r="W163" s="212"/>
      <c r="X163" s="212"/>
      <c r="Y163" s="212"/>
      <c r="Z163" s="212"/>
      <c r="AA163" s="212"/>
      <c r="AB163" s="212"/>
      <c r="AC163" s="212"/>
      <c r="AD163" s="212"/>
      <c r="AE163" s="212"/>
      <c r="AF163" s="212"/>
      <c r="AG163" s="212"/>
      <c r="AH163" s="212"/>
      <c r="AI163" s="212"/>
      <c r="AJ163" s="212"/>
      <c r="AK163" s="212"/>
      <c r="AL163" s="212"/>
      <c r="AM163" s="212"/>
    </row>
    <row r="164" spans="2:39" ht="34.15" customHeight="1" x14ac:dyDescent="0.25">
      <c r="B164" s="486"/>
      <c r="C164" s="195" t="s">
        <v>223</v>
      </c>
      <c r="D164" s="280">
        <v>0</v>
      </c>
      <c r="E164" s="280">
        <v>108.503</v>
      </c>
      <c r="F164" s="281">
        <f t="shared" si="4"/>
        <v>108.503</v>
      </c>
      <c r="G164" s="280">
        <v>0</v>
      </c>
      <c r="H164" s="280">
        <v>114.98099999999999</v>
      </c>
      <c r="I164" s="281">
        <f t="shared" si="3"/>
        <v>114.98099999999999</v>
      </c>
      <c r="J164" s="402"/>
      <c r="K164" s="404" t="s">
        <v>230</v>
      </c>
      <c r="L164" s="404">
        <v>7.0000000000000007E-2</v>
      </c>
      <c r="M164" s="404"/>
      <c r="N164" s="404"/>
      <c r="O164" s="212"/>
      <c r="P164" s="212"/>
      <c r="Q164" s="212"/>
      <c r="R164" s="212"/>
      <c r="S164" s="212"/>
      <c r="T164" s="212"/>
      <c r="U164" s="212"/>
      <c r="V164" s="212"/>
      <c r="W164" s="212"/>
      <c r="X164" s="212"/>
      <c r="Y164" s="212"/>
      <c r="Z164" s="212"/>
      <c r="AA164" s="212"/>
      <c r="AB164" s="212"/>
      <c r="AC164" s="212"/>
      <c r="AD164" s="212"/>
      <c r="AE164" s="212"/>
      <c r="AF164" s="212"/>
      <c r="AG164" s="212"/>
      <c r="AH164" s="212"/>
      <c r="AI164" s="212"/>
      <c r="AJ164" s="212"/>
      <c r="AK164" s="212"/>
      <c r="AL164" s="212"/>
      <c r="AM164" s="212"/>
    </row>
    <row r="165" spans="2:39" ht="34.15" customHeight="1" x14ac:dyDescent="0.25">
      <c r="B165" s="486"/>
      <c r="C165" s="195" t="s">
        <v>224</v>
      </c>
      <c r="D165" s="280">
        <v>0</v>
      </c>
      <c r="E165" s="280">
        <v>34.707000000000001</v>
      </c>
      <c r="F165" s="281">
        <f t="shared" si="4"/>
        <v>34.707000000000001</v>
      </c>
      <c r="G165" s="280">
        <v>0</v>
      </c>
      <c r="H165" s="280">
        <v>0</v>
      </c>
      <c r="I165" s="281">
        <f t="shared" si="3"/>
        <v>0</v>
      </c>
      <c r="J165" s="402"/>
      <c r="K165" s="404" t="s">
        <v>231</v>
      </c>
      <c r="L165" s="404">
        <v>0.03</v>
      </c>
      <c r="M165" s="404"/>
      <c r="N165" s="404"/>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row>
    <row r="166" spans="2:39" ht="70.150000000000006" customHeight="1" x14ac:dyDescent="0.25">
      <c r="B166" s="487"/>
      <c r="C166" s="199" t="s">
        <v>225</v>
      </c>
      <c r="D166" s="282">
        <v>273.976</v>
      </c>
      <c r="E166" s="283">
        <v>134734.25099999999</v>
      </c>
      <c r="F166" s="284">
        <f t="shared" si="4"/>
        <v>135008.22699999998</v>
      </c>
      <c r="G166" s="282">
        <v>0</v>
      </c>
      <c r="H166" s="283">
        <v>15046.886</v>
      </c>
      <c r="I166" s="284">
        <f t="shared" si="3"/>
        <v>15046.886</v>
      </c>
      <c r="J166" s="402"/>
      <c r="K166" s="404" t="s">
        <v>232</v>
      </c>
      <c r="L166" s="404">
        <v>0.05</v>
      </c>
      <c r="M166" s="404"/>
      <c r="N166" s="404"/>
      <c r="O166" s="212"/>
      <c r="P166" s="212"/>
      <c r="Q166" s="212"/>
      <c r="R166" s="212"/>
      <c r="S166" s="212"/>
      <c r="T166" s="212"/>
      <c r="U166" s="212"/>
      <c r="V166" s="212"/>
      <c r="W166" s="212"/>
      <c r="X166" s="212"/>
      <c r="Y166" s="212"/>
      <c r="Z166" s="212"/>
      <c r="AA166" s="212"/>
      <c r="AB166" s="212"/>
      <c r="AC166" s="212"/>
      <c r="AD166" s="212"/>
      <c r="AE166" s="212"/>
      <c r="AF166" s="212"/>
      <c r="AG166" s="212"/>
      <c r="AH166" s="212"/>
      <c r="AI166" s="212"/>
      <c r="AJ166" s="212"/>
      <c r="AK166" s="212"/>
      <c r="AL166" s="212"/>
      <c r="AM166" s="212"/>
    </row>
    <row r="167" spans="2:39" ht="34.15" customHeight="1" x14ac:dyDescent="0.25">
      <c r="B167" s="485">
        <v>2025</v>
      </c>
      <c r="C167" s="198" t="s">
        <v>219</v>
      </c>
      <c r="D167" s="280">
        <v>0</v>
      </c>
      <c r="E167" s="280">
        <v>4586.6202999999996</v>
      </c>
      <c r="F167" s="281">
        <v>4586.6202999999996</v>
      </c>
      <c r="G167" s="280">
        <v>0</v>
      </c>
      <c r="H167" s="280">
        <v>10853.520174823914</v>
      </c>
      <c r="I167" s="281">
        <v>10853.520174823914</v>
      </c>
      <c r="J167" s="402"/>
      <c r="K167" s="404" t="s">
        <v>920</v>
      </c>
      <c r="L167" s="404">
        <v>0.73</v>
      </c>
      <c r="M167" s="404"/>
      <c r="N167" s="404"/>
      <c r="O167" s="212"/>
      <c r="P167" s="212"/>
      <c r="Q167" s="212"/>
      <c r="R167" s="212"/>
      <c r="S167" s="212"/>
      <c r="T167" s="212"/>
      <c r="U167" s="212"/>
      <c r="V167" s="212"/>
      <c r="W167" s="212"/>
      <c r="X167" s="212"/>
      <c r="Y167" s="212"/>
      <c r="Z167" s="212"/>
      <c r="AA167" s="212"/>
      <c r="AB167" s="212"/>
      <c r="AC167" s="212"/>
      <c r="AD167" s="212"/>
      <c r="AE167" s="212"/>
      <c r="AF167" s="212"/>
      <c r="AG167" s="212"/>
      <c r="AH167" s="212"/>
      <c r="AI167" s="212"/>
      <c r="AJ167" s="212"/>
      <c r="AK167" s="212"/>
      <c r="AL167" s="212"/>
      <c r="AM167" s="212"/>
    </row>
    <row r="168" spans="2:39" ht="34.15" customHeight="1" x14ac:dyDescent="0.25">
      <c r="B168" s="486"/>
      <c r="C168" s="195" t="s">
        <v>220</v>
      </c>
      <c r="D168" s="280">
        <v>0</v>
      </c>
      <c r="E168" s="280">
        <v>111548.39012000001</v>
      </c>
      <c r="F168" s="281">
        <v>111548.39012000001</v>
      </c>
      <c r="G168" s="280">
        <v>0</v>
      </c>
      <c r="H168" s="280">
        <v>919.08300000000668</v>
      </c>
      <c r="I168" s="281">
        <v>919.08300000000668</v>
      </c>
      <c r="J168" s="402"/>
      <c r="K168" s="404"/>
      <c r="L168" s="404"/>
      <c r="M168" s="404"/>
      <c r="N168" s="404"/>
      <c r="O168" s="212"/>
      <c r="P168" s="212"/>
      <c r="Q168" s="212"/>
      <c r="R168" s="212"/>
      <c r="S168" s="212"/>
      <c r="T168" s="212"/>
      <c r="U168" s="212"/>
      <c r="V168" s="212"/>
      <c r="W168" s="212"/>
      <c r="X168" s="212"/>
      <c r="Y168" s="212"/>
      <c r="Z168" s="212"/>
      <c r="AA168" s="212"/>
      <c r="AB168" s="212"/>
      <c r="AC168" s="212"/>
      <c r="AD168" s="212"/>
      <c r="AE168" s="212"/>
      <c r="AF168" s="212"/>
      <c r="AG168" s="212"/>
      <c r="AH168" s="212"/>
      <c r="AI168" s="212"/>
      <c r="AJ168" s="212"/>
      <c r="AK168" s="212"/>
      <c r="AL168" s="212"/>
      <c r="AM168" s="212"/>
    </row>
    <row r="169" spans="2:39" ht="34.15" customHeight="1" x14ac:dyDescent="0.25">
      <c r="B169" s="486"/>
      <c r="C169" s="195" t="s">
        <v>221</v>
      </c>
      <c r="D169" s="280">
        <v>0</v>
      </c>
      <c r="E169" s="280">
        <v>4379.7002249999996</v>
      </c>
      <c r="F169" s="281">
        <v>4379.7002249999996</v>
      </c>
      <c r="G169" s="280">
        <v>0</v>
      </c>
      <c r="H169" s="280">
        <v>4395.0389999999998</v>
      </c>
      <c r="I169" s="281">
        <v>4395.0389999999998</v>
      </c>
      <c r="J169" s="402"/>
      <c r="K169" s="404"/>
      <c r="L169" s="404"/>
      <c r="M169" s="404"/>
      <c r="N169" s="404"/>
      <c r="O169" s="212"/>
      <c r="P169" s="212"/>
      <c r="Q169" s="212"/>
      <c r="R169" s="212"/>
      <c r="S169" s="212"/>
      <c r="T169" s="212"/>
      <c r="U169" s="212"/>
      <c r="V169" s="212"/>
      <c r="W169" s="212"/>
      <c r="X169" s="212"/>
      <c r="Y169" s="212"/>
      <c r="Z169" s="212"/>
      <c r="AA169" s="212"/>
      <c r="AB169" s="212"/>
      <c r="AC169" s="212"/>
      <c r="AD169" s="212"/>
      <c r="AE169" s="212"/>
      <c r="AF169" s="212"/>
      <c r="AG169" s="212"/>
      <c r="AH169" s="212"/>
      <c r="AI169" s="212"/>
      <c r="AJ169" s="212"/>
      <c r="AK169" s="212"/>
      <c r="AL169" s="212"/>
      <c r="AM169" s="212"/>
    </row>
    <row r="170" spans="2:39" ht="34.15" customHeight="1" x14ac:dyDescent="0.25">
      <c r="B170" s="486"/>
      <c r="C170" s="195" t="s">
        <v>222</v>
      </c>
      <c r="D170" s="280">
        <v>0</v>
      </c>
      <c r="E170" s="280">
        <v>3133.0487000000003</v>
      </c>
      <c r="F170" s="281">
        <v>3133.0487000000003</v>
      </c>
      <c r="G170" s="280">
        <v>0</v>
      </c>
      <c r="H170" s="280">
        <v>0</v>
      </c>
      <c r="I170" s="281">
        <v>0</v>
      </c>
      <c r="J170" s="402"/>
      <c r="K170" s="404"/>
      <c r="L170" s="404"/>
      <c r="M170" s="404"/>
      <c r="N170" s="404"/>
      <c r="O170" s="212"/>
      <c r="P170" s="212"/>
      <c r="Q170" s="212"/>
      <c r="R170" s="212"/>
      <c r="S170" s="212"/>
      <c r="T170" s="212"/>
      <c r="U170" s="212"/>
      <c r="V170" s="212"/>
      <c r="W170" s="212"/>
      <c r="X170" s="212"/>
      <c r="Y170" s="212"/>
      <c r="Z170" s="212"/>
      <c r="AA170" s="212"/>
      <c r="AB170" s="212"/>
      <c r="AC170" s="212"/>
      <c r="AD170" s="212"/>
      <c r="AE170" s="212"/>
      <c r="AF170" s="212"/>
      <c r="AG170" s="212"/>
      <c r="AH170" s="212"/>
      <c r="AI170" s="212"/>
      <c r="AJ170" s="212"/>
      <c r="AK170" s="212"/>
      <c r="AL170" s="212"/>
      <c r="AM170" s="212"/>
    </row>
    <row r="171" spans="2:39" ht="34.15" customHeight="1" x14ac:dyDescent="0.25">
      <c r="B171" s="486"/>
      <c r="C171" s="195" t="s">
        <v>223</v>
      </c>
      <c r="D171" s="280">
        <v>0</v>
      </c>
      <c r="E171" s="280">
        <v>62.867229999999999</v>
      </c>
      <c r="F171" s="281">
        <v>62.867229999999999</v>
      </c>
      <c r="G171" s="280">
        <v>0</v>
      </c>
      <c r="H171" s="280">
        <v>124.97520999999999</v>
      </c>
      <c r="I171" s="281">
        <v>124.97520999999999</v>
      </c>
      <c r="J171" s="402"/>
      <c r="K171" s="404"/>
      <c r="L171" s="404"/>
      <c r="M171" s="404"/>
      <c r="N171" s="404"/>
      <c r="O171" s="212"/>
      <c r="P171" s="212"/>
      <c r="Q171" s="212"/>
      <c r="R171" s="212"/>
      <c r="S171" s="212"/>
      <c r="T171" s="212"/>
      <c r="U171" s="212"/>
      <c r="V171" s="212"/>
      <c r="W171" s="212"/>
      <c r="X171" s="212"/>
      <c r="Y171" s="212"/>
      <c r="Z171" s="212"/>
      <c r="AA171" s="212"/>
      <c r="AB171" s="212"/>
      <c r="AC171" s="212"/>
      <c r="AD171" s="212"/>
      <c r="AE171" s="212"/>
      <c r="AF171" s="212"/>
      <c r="AG171" s="212"/>
      <c r="AH171" s="212"/>
      <c r="AI171" s="212"/>
      <c r="AJ171" s="212"/>
      <c r="AK171" s="212"/>
      <c r="AL171" s="212"/>
      <c r="AM171" s="212"/>
    </row>
    <row r="172" spans="2:39" ht="34.15" customHeight="1" x14ac:dyDescent="0.25">
      <c r="B172" s="486"/>
      <c r="C172" s="195" t="s">
        <v>224</v>
      </c>
      <c r="D172" s="280">
        <v>0</v>
      </c>
      <c r="E172" s="280">
        <v>84.953654999999998</v>
      </c>
      <c r="F172" s="281">
        <v>84.953654999999998</v>
      </c>
      <c r="G172" s="280">
        <v>0</v>
      </c>
      <c r="H172" s="280">
        <v>0</v>
      </c>
      <c r="I172" s="281">
        <v>0</v>
      </c>
      <c r="J172" s="402"/>
      <c r="K172" s="404"/>
      <c r="L172" s="404"/>
      <c r="M172" s="404"/>
      <c r="N172" s="404"/>
      <c r="O172" s="212"/>
      <c r="P172" s="212"/>
      <c r="Q172" s="212"/>
      <c r="R172" s="212"/>
      <c r="S172" s="212"/>
      <c r="T172" s="212"/>
      <c r="U172" s="212"/>
      <c r="V172" s="212"/>
      <c r="W172" s="212"/>
      <c r="X172" s="212"/>
      <c r="Y172" s="212"/>
      <c r="Z172" s="212"/>
      <c r="AA172" s="212"/>
      <c r="AB172" s="212"/>
      <c r="AC172" s="212"/>
      <c r="AD172" s="212"/>
      <c r="AE172" s="212"/>
      <c r="AF172" s="212"/>
      <c r="AG172" s="212"/>
      <c r="AH172" s="212"/>
      <c r="AI172" s="212"/>
      <c r="AJ172" s="212"/>
      <c r="AK172" s="212"/>
      <c r="AL172" s="212"/>
      <c r="AM172" s="212"/>
    </row>
    <row r="173" spans="2:39" ht="70.150000000000006" customHeight="1" x14ac:dyDescent="0.25">
      <c r="B173" s="487"/>
      <c r="C173" s="199" t="s">
        <v>225</v>
      </c>
      <c r="D173" s="282">
        <v>0</v>
      </c>
      <c r="E173" s="283">
        <v>123795.58023000001</v>
      </c>
      <c r="F173" s="284">
        <v>123795.58023000001</v>
      </c>
      <c r="G173" s="282">
        <v>0</v>
      </c>
      <c r="H173" s="283">
        <v>16292.61738482392</v>
      </c>
      <c r="I173" s="284">
        <v>16292.61738482392</v>
      </c>
      <c r="J173" s="402"/>
      <c r="K173" s="404"/>
      <c r="L173" s="404"/>
      <c r="M173" s="404"/>
      <c r="N173" s="404"/>
      <c r="O173" s="212"/>
      <c r="P173" s="212"/>
      <c r="Q173" s="212"/>
      <c r="R173" s="212"/>
      <c r="S173" s="212"/>
      <c r="T173" s="212"/>
      <c r="U173" s="212"/>
      <c r="V173" s="212"/>
      <c r="W173" s="212"/>
      <c r="X173" s="212"/>
      <c r="Y173" s="212"/>
      <c r="Z173" s="212"/>
      <c r="AA173" s="212"/>
      <c r="AB173" s="212"/>
      <c r="AC173" s="212"/>
      <c r="AD173" s="212"/>
      <c r="AE173" s="212"/>
      <c r="AF173" s="212"/>
      <c r="AG173" s="212"/>
      <c r="AH173" s="212"/>
      <c r="AI173" s="212"/>
      <c r="AJ173" s="212"/>
      <c r="AK173" s="212"/>
      <c r="AL173" s="212"/>
      <c r="AM173" s="212"/>
    </row>
    <row r="174" spans="2:39" ht="33" customHeight="1" x14ac:dyDescent="0.25">
      <c r="B174" s="544" t="s">
        <v>233</v>
      </c>
      <c r="C174" s="544"/>
      <c r="D174" s="544"/>
      <c r="E174" s="544"/>
      <c r="F174" s="544"/>
      <c r="G174" s="544"/>
      <c r="H174" s="544"/>
      <c r="I174" s="544"/>
      <c r="J174" s="544"/>
      <c r="K174" s="212" t="s">
        <v>234</v>
      </c>
      <c r="L174" s="212">
        <v>0.66</v>
      </c>
      <c r="M174" s="212"/>
      <c r="N174" s="212"/>
      <c r="O174" s="212"/>
      <c r="P174" s="212"/>
      <c r="Q174" s="212"/>
      <c r="R174" s="212"/>
      <c r="S174" s="212"/>
      <c r="T174" s="212"/>
      <c r="U174" s="212"/>
      <c r="V174" s="212"/>
      <c r="W174" s="212"/>
      <c r="X174" s="212"/>
      <c r="Y174" s="212"/>
      <c r="Z174" s="212"/>
      <c r="AA174" s="212"/>
      <c r="AB174" s="212"/>
      <c r="AC174" s="212"/>
      <c r="AD174" s="212"/>
      <c r="AE174" s="212"/>
      <c r="AF174" s="212"/>
      <c r="AG174" s="212"/>
      <c r="AH174" s="212"/>
      <c r="AI174" s="212"/>
      <c r="AJ174" s="212"/>
      <c r="AK174" s="212"/>
      <c r="AL174" s="212"/>
      <c r="AM174" s="212"/>
    </row>
    <row r="175" spans="2:39" ht="14.45" customHeight="1" x14ac:dyDescent="0.25">
      <c r="B175" s="63"/>
      <c r="C175" s="63"/>
      <c r="D175" s="61"/>
      <c r="E175" s="61"/>
      <c r="F175" s="61"/>
    </row>
    <row r="176" spans="2:39" s="186" customFormat="1" ht="18" x14ac:dyDescent="0.25">
      <c r="B176" s="479" t="s">
        <v>235</v>
      </c>
      <c r="C176" s="479"/>
      <c r="D176" s="479"/>
      <c r="E176" s="187"/>
      <c r="F176" s="187"/>
      <c r="G176" s="188"/>
      <c r="H176" s="188"/>
      <c r="I176" s="188"/>
      <c r="J176" s="188"/>
    </row>
    <row r="177" spans="1:40" ht="10.15" customHeight="1" x14ac:dyDescent="0.25">
      <c r="A177" s="519"/>
      <c r="B177" s="63"/>
      <c r="C177" s="63"/>
      <c r="D177" s="61"/>
      <c r="E177" s="61"/>
      <c r="F177" s="61"/>
    </row>
    <row r="178" spans="1:40" ht="18" customHeight="1" x14ac:dyDescent="0.2">
      <c r="A178" s="519"/>
      <c r="B178" s="514" t="s">
        <v>236</v>
      </c>
      <c r="C178" s="514"/>
      <c r="D178" s="514"/>
      <c r="E178" s="514"/>
      <c r="F178" s="514"/>
      <c r="G178" s="514"/>
      <c r="H178" s="514"/>
      <c r="I178" s="514"/>
      <c r="J178" s="514"/>
      <c r="L178" s="121"/>
      <c r="M178" s="121"/>
      <c r="N178" s="121"/>
      <c r="O178" s="121"/>
      <c r="P178" s="121"/>
      <c r="Q178" s="121"/>
      <c r="R178" s="121"/>
      <c r="S178" s="121"/>
      <c r="T178" s="121"/>
      <c r="U178" s="121"/>
      <c r="V178" s="121"/>
      <c r="W178" s="121"/>
      <c r="X178" s="121"/>
      <c r="Y178" s="121"/>
      <c r="Z178" s="121"/>
      <c r="AA178" s="121"/>
      <c r="AB178" s="121"/>
      <c r="AC178" s="121"/>
      <c r="AD178" s="121"/>
      <c r="AE178" s="121"/>
      <c r="AF178" s="121"/>
      <c r="AG178" s="121"/>
      <c r="AH178" s="121"/>
      <c r="AI178" s="121"/>
      <c r="AJ178" s="121"/>
      <c r="AK178" s="121"/>
      <c r="AL178" s="121"/>
      <c r="AM178" s="121"/>
    </row>
    <row r="179" spans="1:40" ht="6" customHeight="1" x14ac:dyDescent="0.25">
      <c r="A179" s="519"/>
      <c r="B179" s="63"/>
      <c r="C179" s="63"/>
      <c r="D179" s="61"/>
      <c r="E179" s="61"/>
      <c r="F179" s="61"/>
    </row>
    <row r="180" spans="1:40" x14ac:dyDescent="0.2">
      <c r="A180" s="519"/>
      <c r="B180" s="507" t="s">
        <v>158</v>
      </c>
      <c r="C180" s="511" t="s">
        <v>237</v>
      </c>
      <c r="D180" s="508" t="s">
        <v>159</v>
      </c>
      <c r="E180" s="508"/>
      <c r="F180" s="509"/>
      <c r="G180" s="510" t="s">
        <v>214</v>
      </c>
      <c r="H180" s="510"/>
      <c r="I180" s="510"/>
      <c r="J180" s="44"/>
    </row>
    <row r="181" spans="1:40" ht="38.25" x14ac:dyDescent="0.2">
      <c r="A181" s="519"/>
      <c r="B181" s="507"/>
      <c r="C181" s="512"/>
      <c r="D181" s="190" t="s">
        <v>215</v>
      </c>
      <c r="E181" s="190" t="s">
        <v>216</v>
      </c>
      <c r="F181" s="196" t="s">
        <v>217</v>
      </c>
      <c r="G181" s="191" t="s">
        <v>215</v>
      </c>
      <c r="H181" s="191" t="s">
        <v>216</v>
      </c>
      <c r="I181" s="197" t="s">
        <v>218</v>
      </c>
      <c r="J181" s="208"/>
      <c r="K181" s="208"/>
      <c r="L181" s="208"/>
      <c r="M181" s="208"/>
      <c r="N181" s="208"/>
      <c r="O181" s="208"/>
      <c r="P181" s="208"/>
      <c r="Q181" s="208"/>
      <c r="R181" s="208"/>
      <c r="S181" s="208"/>
      <c r="T181" s="208"/>
      <c r="U181" s="208"/>
      <c r="V181" s="208"/>
      <c r="W181" s="208"/>
      <c r="X181" s="208"/>
      <c r="Y181" s="208"/>
      <c r="Z181" s="208"/>
      <c r="AA181" s="208"/>
      <c r="AB181" s="208"/>
      <c r="AC181" s="208"/>
      <c r="AD181" s="208"/>
      <c r="AE181" s="208"/>
      <c r="AF181" s="208"/>
      <c r="AG181" s="208"/>
      <c r="AH181" s="208"/>
      <c r="AI181" s="208"/>
      <c r="AJ181" s="208"/>
      <c r="AK181" s="208"/>
      <c r="AL181" s="208"/>
      <c r="AM181" s="208"/>
      <c r="AN181" s="208"/>
    </row>
    <row r="182" spans="1:40" ht="34.15" customHeight="1" x14ac:dyDescent="0.2">
      <c r="A182" s="519"/>
      <c r="B182" s="485">
        <v>2023</v>
      </c>
      <c r="C182" s="198" t="s">
        <v>219</v>
      </c>
      <c r="D182" s="280">
        <v>0</v>
      </c>
      <c r="E182" s="280">
        <v>126224.64200000001</v>
      </c>
      <c r="F182" s="281">
        <f t="shared" ref="F182:F185" si="5">SUM(D182:E182)</f>
        <v>126224.64200000001</v>
      </c>
      <c r="G182" s="280">
        <v>0</v>
      </c>
      <c r="H182" s="280">
        <v>6124.6459999999997</v>
      </c>
      <c r="I182" s="281">
        <f t="shared" ref="I182:I191" si="6">SUM(G182:H182)</f>
        <v>6124.6459999999997</v>
      </c>
      <c r="J182" s="209"/>
      <c r="K182" s="211">
        <v>2023</v>
      </c>
      <c r="L182" s="208">
        <v>2024</v>
      </c>
      <c r="M182" s="208">
        <v>2025</v>
      </c>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row>
    <row r="183" spans="1:40" ht="43.15" customHeight="1" x14ac:dyDescent="0.2">
      <c r="A183" s="519"/>
      <c r="B183" s="486"/>
      <c r="C183" s="195" t="s">
        <v>238</v>
      </c>
      <c r="D183" s="280">
        <v>0</v>
      </c>
      <c r="E183" s="280">
        <v>2526.1559999999999</v>
      </c>
      <c r="F183" s="281">
        <f t="shared" si="5"/>
        <v>2526.1559999999999</v>
      </c>
      <c r="G183" s="280">
        <v>0</v>
      </c>
      <c r="H183" s="280">
        <v>213.184</v>
      </c>
      <c r="I183" s="281">
        <f t="shared" si="6"/>
        <v>213.184</v>
      </c>
      <c r="J183" s="209" t="s">
        <v>159</v>
      </c>
      <c r="K183" s="209">
        <f>F186</f>
        <v>130802.69700000001</v>
      </c>
      <c r="L183" s="210">
        <f>F191</f>
        <v>128153</v>
      </c>
      <c r="M183" s="210">
        <v>113824.36192775</v>
      </c>
      <c r="N183" s="210"/>
      <c r="O183" s="210"/>
      <c r="P183" s="210"/>
      <c r="Q183" s="210"/>
      <c r="R183" s="210"/>
      <c r="S183" s="210"/>
      <c r="T183" s="210"/>
      <c r="U183" s="210"/>
      <c r="V183" s="210"/>
      <c r="W183" s="210"/>
      <c r="X183" s="210"/>
      <c r="Y183" s="210"/>
      <c r="Z183" s="210"/>
      <c r="AA183" s="210"/>
      <c r="AB183" s="210"/>
      <c r="AC183" s="210"/>
      <c r="AD183" s="210"/>
      <c r="AE183" s="210"/>
      <c r="AF183" s="210"/>
      <c r="AG183" s="210"/>
      <c r="AH183" s="210"/>
      <c r="AI183" s="210"/>
      <c r="AJ183" s="210"/>
      <c r="AK183" s="210"/>
      <c r="AL183" s="210"/>
      <c r="AM183" s="210"/>
      <c r="AN183" s="208"/>
    </row>
    <row r="184" spans="1:40" ht="34.15" customHeight="1" x14ac:dyDescent="0.2">
      <c r="A184" s="519"/>
      <c r="B184" s="486"/>
      <c r="C184" s="195" t="s">
        <v>222</v>
      </c>
      <c r="D184" s="280">
        <v>0</v>
      </c>
      <c r="E184" s="280">
        <v>1971.6759999999999</v>
      </c>
      <c r="F184" s="281">
        <f t="shared" si="5"/>
        <v>1971.6759999999999</v>
      </c>
      <c r="G184" s="280">
        <v>0</v>
      </c>
      <c r="H184" s="280">
        <v>0</v>
      </c>
      <c r="I184" s="281">
        <f t="shared" si="6"/>
        <v>0</v>
      </c>
      <c r="J184" s="209" t="s">
        <v>214</v>
      </c>
      <c r="K184" s="209">
        <f>I186</f>
        <v>6338.3609999999999</v>
      </c>
      <c r="L184" s="210">
        <f>I191</f>
        <v>7139</v>
      </c>
      <c r="M184" s="210">
        <v>7122.8511100000005</v>
      </c>
      <c r="N184" s="210"/>
      <c r="O184" s="210"/>
      <c r="P184" s="210"/>
      <c r="Q184" s="210"/>
      <c r="R184" s="210"/>
      <c r="S184" s="210"/>
      <c r="T184" s="210"/>
      <c r="U184" s="210"/>
      <c r="V184" s="210"/>
      <c r="W184" s="210"/>
      <c r="X184" s="210"/>
      <c r="Y184" s="210"/>
      <c r="Z184" s="210"/>
      <c r="AA184" s="210"/>
      <c r="AB184" s="210"/>
      <c r="AC184" s="210"/>
      <c r="AD184" s="210"/>
      <c r="AE184" s="210"/>
      <c r="AF184" s="210"/>
      <c r="AG184" s="210"/>
      <c r="AH184" s="210"/>
      <c r="AI184" s="210"/>
      <c r="AJ184" s="210"/>
      <c r="AK184" s="210"/>
      <c r="AL184" s="210"/>
      <c r="AM184" s="210"/>
      <c r="AN184" s="208"/>
    </row>
    <row r="185" spans="1:40" ht="77.45" customHeight="1" x14ac:dyDescent="0.25">
      <c r="A185" s="519"/>
      <c r="B185" s="486"/>
      <c r="C185" s="195" t="s">
        <v>239</v>
      </c>
      <c r="D185" s="280">
        <v>0</v>
      </c>
      <c r="E185" s="280">
        <v>80.222999999999999</v>
      </c>
      <c r="F185" s="281">
        <f t="shared" si="5"/>
        <v>80.222999999999999</v>
      </c>
      <c r="G185" s="280">
        <v>0</v>
      </c>
      <c r="H185" s="280">
        <v>0.53</v>
      </c>
      <c r="I185" s="281">
        <f t="shared" si="6"/>
        <v>0.53</v>
      </c>
      <c r="J185" s="209"/>
      <c r="K185" s="212" t="s">
        <v>226</v>
      </c>
      <c r="L185" s="212">
        <v>0</v>
      </c>
      <c r="M185" s="212"/>
      <c r="N185" s="212"/>
      <c r="O185" s="404"/>
      <c r="P185" s="404"/>
      <c r="Q185" s="404"/>
      <c r="R185" s="404"/>
      <c r="S185" s="404"/>
      <c r="T185" s="404"/>
      <c r="U185" s="404"/>
      <c r="V185" s="404"/>
      <c r="W185" s="404"/>
      <c r="X185" s="404"/>
      <c r="Y185" s="404"/>
      <c r="Z185" s="404"/>
      <c r="AA185" s="404"/>
      <c r="AB185" s="404"/>
      <c r="AC185" s="404"/>
      <c r="AD185" s="404"/>
      <c r="AE185" s="404"/>
      <c r="AF185" s="404"/>
      <c r="AG185" s="404"/>
      <c r="AH185" s="404"/>
      <c r="AI185" s="404"/>
      <c r="AJ185" s="404"/>
      <c r="AK185" s="404"/>
      <c r="AL185" s="404"/>
      <c r="AM185" s="404"/>
      <c r="AN185" s="208"/>
    </row>
    <row r="186" spans="1:40" ht="38.25" x14ac:dyDescent="0.25">
      <c r="A186" s="519"/>
      <c r="B186" s="487"/>
      <c r="C186" s="199" t="s">
        <v>240</v>
      </c>
      <c r="D186" s="282">
        <v>0</v>
      </c>
      <c r="E186" s="283">
        <f>SUM(E182:E185)</f>
        <v>130802.69700000001</v>
      </c>
      <c r="F186" s="284">
        <f>SUM(F182:F185)</f>
        <v>130802.69700000001</v>
      </c>
      <c r="G186" s="282">
        <v>0</v>
      </c>
      <c r="H186" s="283">
        <v>6338.3609999999999</v>
      </c>
      <c r="I186" s="284">
        <f t="shared" si="6"/>
        <v>6338.3609999999999</v>
      </c>
      <c r="J186" s="209"/>
      <c r="K186" s="212" t="s">
        <v>227</v>
      </c>
      <c r="L186" s="212">
        <v>0.03</v>
      </c>
      <c r="M186" s="212"/>
      <c r="N186" s="212"/>
      <c r="O186" s="404"/>
      <c r="P186" s="404"/>
      <c r="Q186" s="404"/>
      <c r="R186" s="404"/>
      <c r="S186" s="404"/>
      <c r="T186" s="404"/>
      <c r="U186" s="404"/>
      <c r="V186" s="404"/>
      <c r="W186" s="404"/>
      <c r="X186" s="404"/>
      <c r="Y186" s="404"/>
      <c r="Z186" s="404"/>
      <c r="AA186" s="404"/>
      <c r="AB186" s="404"/>
      <c r="AC186" s="404"/>
      <c r="AD186" s="404"/>
      <c r="AE186" s="404"/>
      <c r="AF186" s="404"/>
      <c r="AG186" s="404"/>
      <c r="AH186" s="404"/>
      <c r="AI186" s="404"/>
      <c r="AJ186" s="404"/>
      <c r="AK186" s="404"/>
      <c r="AL186" s="404"/>
      <c r="AM186" s="404"/>
      <c r="AN186" s="208"/>
    </row>
    <row r="187" spans="1:40" ht="34.15" customHeight="1" x14ac:dyDescent="0.25">
      <c r="A187" s="519"/>
      <c r="B187" s="485">
        <v>2024</v>
      </c>
      <c r="C187" s="198" t="s">
        <v>219</v>
      </c>
      <c r="D187" s="280">
        <v>0</v>
      </c>
      <c r="E187" s="280">
        <v>124710</v>
      </c>
      <c r="F187" s="281">
        <f t="shared" ref="F187:F190" si="7">SUM(D187:E187)</f>
        <v>124710</v>
      </c>
      <c r="G187" s="280">
        <v>0</v>
      </c>
      <c r="H187" s="280">
        <v>6467</v>
      </c>
      <c r="I187" s="281">
        <f t="shared" si="6"/>
        <v>6467</v>
      </c>
      <c r="J187" s="209"/>
      <c r="K187" s="212" t="s">
        <v>228</v>
      </c>
      <c r="L187" s="212">
        <v>0</v>
      </c>
      <c r="M187" s="212"/>
      <c r="N187" s="212"/>
      <c r="O187" s="404"/>
      <c r="P187" s="404"/>
      <c r="Q187" s="404"/>
      <c r="R187" s="404"/>
      <c r="S187" s="404"/>
      <c r="T187" s="404"/>
      <c r="U187" s="404"/>
      <c r="V187" s="404"/>
      <c r="W187" s="404"/>
      <c r="X187" s="404"/>
      <c r="Y187" s="404"/>
      <c r="Z187" s="404"/>
      <c r="AA187" s="404"/>
      <c r="AB187" s="404"/>
      <c r="AC187" s="404"/>
      <c r="AD187" s="404"/>
      <c r="AE187" s="404"/>
      <c r="AF187" s="404"/>
      <c r="AG187" s="404"/>
      <c r="AH187" s="404"/>
      <c r="AI187" s="404"/>
      <c r="AJ187" s="404"/>
      <c r="AK187" s="404"/>
      <c r="AL187" s="404"/>
      <c r="AM187" s="404"/>
      <c r="AN187" s="208"/>
    </row>
    <row r="188" spans="1:40" ht="34.15" customHeight="1" x14ac:dyDescent="0.25">
      <c r="A188" s="519"/>
      <c r="B188" s="486"/>
      <c r="C188" s="195" t="s">
        <v>238</v>
      </c>
      <c r="D188" s="280">
        <v>0</v>
      </c>
      <c r="E188" s="280">
        <v>1422</v>
      </c>
      <c r="F188" s="281">
        <f t="shared" si="7"/>
        <v>1422</v>
      </c>
      <c r="G188" s="280">
        <v>0</v>
      </c>
      <c r="H188" s="280">
        <v>141</v>
      </c>
      <c r="I188" s="281">
        <f t="shared" si="6"/>
        <v>141</v>
      </c>
      <c r="J188" s="209"/>
      <c r="K188" s="212" t="s">
        <v>229</v>
      </c>
      <c r="L188" s="212">
        <v>0.02</v>
      </c>
      <c r="M188" s="212"/>
      <c r="N188" s="212"/>
      <c r="O188" s="404"/>
      <c r="P188" s="404"/>
      <c r="Q188" s="404"/>
      <c r="R188" s="404"/>
      <c r="S188" s="404"/>
      <c r="T188" s="404"/>
      <c r="U188" s="404"/>
      <c r="V188" s="404"/>
      <c r="W188" s="404"/>
      <c r="X188" s="404"/>
      <c r="Y188" s="404"/>
      <c r="Z188" s="404"/>
      <c r="AA188" s="404"/>
      <c r="AB188" s="404"/>
      <c r="AC188" s="404"/>
      <c r="AD188" s="404"/>
      <c r="AE188" s="404"/>
      <c r="AF188" s="404"/>
      <c r="AG188" s="404"/>
      <c r="AH188" s="404"/>
      <c r="AI188" s="404"/>
      <c r="AJ188" s="404"/>
      <c r="AK188" s="404"/>
      <c r="AL188" s="404"/>
      <c r="AM188" s="404"/>
      <c r="AN188" s="208"/>
    </row>
    <row r="189" spans="1:40" ht="34.15" customHeight="1" x14ac:dyDescent="0.25">
      <c r="A189" s="519"/>
      <c r="B189" s="486"/>
      <c r="C189" s="195" t="s">
        <v>222</v>
      </c>
      <c r="D189" s="280">
        <v>0</v>
      </c>
      <c r="E189" s="280">
        <v>1943</v>
      </c>
      <c r="F189" s="281">
        <f t="shared" si="7"/>
        <v>1943</v>
      </c>
      <c r="G189" s="280">
        <v>0</v>
      </c>
      <c r="H189" s="280">
        <v>0</v>
      </c>
      <c r="I189" s="281">
        <f t="shared" si="6"/>
        <v>0</v>
      </c>
      <c r="J189" s="209"/>
      <c r="K189" s="212" t="s">
        <v>230</v>
      </c>
      <c r="L189" s="212">
        <v>0.06</v>
      </c>
      <c r="M189" s="212"/>
      <c r="N189" s="212"/>
      <c r="O189" s="404"/>
      <c r="P189" s="404"/>
      <c r="Q189" s="404"/>
      <c r="R189" s="404"/>
      <c r="S189" s="404"/>
      <c r="T189" s="404"/>
      <c r="U189" s="404"/>
      <c r="V189" s="404"/>
      <c r="W189" s="404"/>
      <c r="X189" s="404"/>
      <c r="Y189" s="404"/>
      <c r="Z189" s="404"/>
      <c r="AA189" s="404"/>
      <c r="AB189" s="404"/>
      <c r="AC189" s="404"/>
      <c r="AD189" s="404"/>
      <c r="AE189" s="404"/>
      <c r="AF189" s="404"/>
      <c r="AG189" s="404"/>
      <c r="AH189" s="404"/>
      <c r="AI189" s="404"/>
      <c r="AJ189" s="404"/>
      <c r="AK189" s="404"/>
      <c r="AL189" s="404"/>
      <c r="AM189" s="404"/>
      <c r="AN189" s="208"/>
    </row>
    <row r="190" spans="1:40" ht="39" customHeight="1" x14ac:dyDescent="0.25">
      <c r="A190" s="519"/>
      <c r="B190" s="486"/>
      <c r="C190" s="195" t="s">
        <v>239</v>
      </c>
      <c r="D190" s="280">
        <v>0</v>
      </c>
      <c r="E190" s="280">
        <v>78</v>
      </c>
      <c r="F190" s="281">
        <f t="shared" si="7"/>
        <v>78</v>
      </c>
      <c r="G190" s="280">
        <v>0</v>
      </c>
      <c r="H190" s="280">
        <v>530</v>
      </c>
      <c r="I190" s="281">
        <f t="shared" si="6"/>
        <v>530</v>
      </c>
      <c r="J190" s="209"/>
      <c r="K190" s="212" t="s">
        <v>231</v>
      </c>
      <c r="L190" s="212">
        <v>0.02</v>
      </c>
      <c r="M190" s="212"/>
      <c r="N190" s="212"/>
      <c r="O190" s="404"/>
      <c r="P190" s="404"/>
      <c r="Q190" s="404"/>
      <c r="R190" s="404"/>
      <c r="S190" s="404"/>
      <c r="T190" s="404"/>
      <c r="U190" s="404"/>
      <c r="V190" s="404"/>
      <c r="W190" s="404"/>
      <c r="X190" s="404"/>
      <c r="Y190" s="404"/>
      <c r="Z190" s="404"/>
      <c r="AA190" s="404"/>
      <c r="AB190" s="404"/>
      <c r="AC190" s="404"/>
      <c r="AD190" s="404"/>
      <c r="AE190" s="404"/>
      <c r="AF190" s="404"/>
      <c r="AG190" s="404"/>
      <c r="AH190" s="404"/>
      <c r="AI190" s="404"/>
      <c r="AJ190" s="404"/>
      <c r="AK190" s="404"/>
      <c r="AL190" s="404"/>
      <c r="AM190" s="404"/>
      <c r="AN190" s="208"/>
    </row>
    <row r="191" spans="1:40" ht="34.15" customHeight="1" x14ac:dyDescent="0.25">
      <c r="A191" s="519"/>
      <c r="B191" s="487"/>
      <c r="C191" s="199" t="s">
        <v>240</v>
      </c>
      <c r="D191" s="282">
        <v>0</v>
      </c>
      <c r="E191" s="283">
        <v>128153</v>
      </c>
      <c r="F191" s="284">
        <f t="shared" ref="F191" si="8">SUM(D191:E191)</f>
        <v>128153</v>
      </c>
      <c r="G191" s="282">
        <v>0</v>
      </c>
      <c r="H191" s="283">
        <v>7139</v>
      </c>
      <c r="I191" s="284">
        <f t="shared" si="6"/>
        <v>7139</v>
      </c>
      <c r="J191" s="209"/>
      <c r="K191" s="212" t="s">
        <v>234</v>
      </c>
      <c r="L191" s="212">
        <v>0.83</v>
      </c>
      <c r="M191" s="212"/>
      <c r="N191" s="212"/>
      <c r="O191" s="404"/>
      <c r="P191" s="404"/>
      <c r="Q191" s="404"/>
      <c r="R191" s="404"/>
      <c r="S191" s="404"/>
      <c r="T191" s="404"/>
      <c r="U191" s="404"/>
      <c r="V191" s="404"/>
      <c r="W191" s="404"/>
      <c r="X191" s="404"/>
      <c r="Y191" s="404"/>
      <c r="Z191" s="404"/>
      <c r="AA191" s="404"/>
      <c r="AB191" s="404"/>
      <c r="AC191" s="404"/>
      <c r="AD191" s="404"/>
      <c r="AE191" s="404"/>
      <c r="AF191" s="404"/>
      <c r="AG191" s="404"/>
      <c r="AH191" s="404"/>
      <c r="AI191" s="404"/>
      <c r="AJ191" s="404"/>
      <c r="AK191" s="404"/>
      <c r="AL191" s="404"/>
      <c r="AM191" s="404"/>
      <c r="AN191" s="208"/>
    </row>
    <row r="192" spans="1:40" ht="34.15" customHeight="1" x14ac:dyDescent="0.25">
      <c r="A192" s="119"/>
      <c r="B192" s="485">
        <v>2025</v>
      </c>
      <c r="C192" s="198" t="s">
        <v>219</v>
      </c>
      <c r="D192" s="280">
        <v>102587.79068799999</v>
      </c>
      <c r="E192" s="280">
        <v>7793.64588</v>
      </c>
      <c r="F192" s="281">
        <f>SUM(D192:E192)</f>
        <v>110381.43656799999</v>
      </c>
      <c r="G192" s="280">
        <v>0</v>
      </c>
      <c r="H192" s="280">
        <v>6494.7809999999999</v>
      </c>
      <c r="I192" s="281">
        <f>SUM(G192:H192)</f>
        <v>6494.7809999999999</v>
      </c>
      <c r="J192" s="209"/>
      <c r="K192" s="212"/>
      <c r="L192" s="212"/>
      <c r="M192" s="212"/>
      <c r="N192" s="212"/>
      <c r="O192" s="404"/>
      <c r="P192" s="404"/>
      <c r="Q192" s="404"/>
      <c r="R192" s="404"/>
      <c r="S192" s="404"/>
      <c r="T192" s="404"/>
      <c r="U192" s="404"/>
      <c r="V192" s="404"/>
      <c r="W192" s="404"/>
      <c r="X192" s="404"/>
      <c r="Y192" s="404"/>
      <c r="Z192" s="404"/>
      <c r="AA192" s="404"/>
      <c r="AB192" s="404"/>
      <c r="AC192" s="404"/>
      <c r="AD192" s="404"/>
      <c r="AE192" s="404"/>
      <c r="AF192" s="404"/>
      <c r="AG192" s="404"/>
      <c r="AH192" s="404"/>
      <c r="AI192" s="404"/>
      <c r="AJ192" s="404"/>
      <c r="AK192" s="404"/>
      <c r="AL192" s="404"/>
      <c r="AM192" s="404"/>
      <c r="AN192" s="208"/>
    </row>
    <row r="193" spans="1:40" ht="34.15" customHeight="1" x14ac:dyDescent="0.25">
      <c r="A193" s="119"/>
      <c r="B193" s="486"/>
      <c r="C193" s="195" t="s">
        <v>238</v>
      </c>
      <c r="D193" s="280">
        <v>1624.25535975</v>
      </c>
      <c r="E193" s="280">
        <v>98</v>
      </c>
      <c r="F193" s="281">
        <f t="shared" ref="F193:F196" si="9">SUM(D193:E193)</f>
        <v>1722.25535975</v>
      </c>
      <c r="G193" s="280">
        <v>0</v>
      </c>
      <c r="H193" s="280">
        <v>201.541</v>
      </c>
      <c r="I193" s="281">
        <f t="shared" ref="I193:I196" si="10">SUM(G193:H193)</f>
        <v>201.541</v>
      </c>
      <c r="J193" s="209"/>
      <c r="K193" s="212"/>
      <c r="L193" s="212"/>
      <c r="M193" s="212"/>
      <c r="N193" s="212"/>
      <c r="O193" s="404"/>
      <c r="P193" s="404"/>
      <c r="Q193" s="404"/>
      <c r="R193" s="404"/>
      <c r="S193" s="404"/>
      <c r="T193" s="404"/>
      <c r="U193" s="404"/>
      <c r="V193" s="404"/>
      <c r="W193" s="404"/>
      <c r="X193" s="404"/>
      <c r="Y193" s="404"/>
      <c r="Z193" s="404"/>
      <c r="AA193" s="404"/>
      <c r="AB193" s="404"/>
      <c r="AC193" s="404"/>
      <c r="AD193" s="404"/>
      <c r="AE193" s="404"/>
      <c r="AF193" s="404"/>
      <c r="AG193" s="404"/>
      <c r="AH193" s="404"/>
      <c r="AI193" s="404"/>
      <c r="AJ193" s="404"/>
      <c r="AK193" s="404"/>
      <c r="AL193" s="404"/>
      <c r="AM193" s="404"/>
      <c r="AN193" s="208"/>
    </row>
    <row r="194" spans="1:40" ht="34.15" customHeight="1" x14ac:dyDescent="0.25">
      <c r="A194" s="119"/>
      <c r="B194" s="486"/>
      <c r="C194" s="195" t="s">
        <v>222</v>
      </c>
      <c r="D194" s="280"/>
      <c r="E194" s="280">
        <v>1720.67</v>
      </c>
      <c r="F194" s="281">
        <f t="shared" si="9"/>
        <v>1720.67</v>
      </c>
      <c r="G194" s="280">
        <v>0</v>
      </c>
      <c r="H194" s="280">
        <v>0</v>
      </c>
      <c r="I194" s="281">
        <f t="shared" si="10"/>
        <v>0</v>
      </c>
      <c r="J194" s="209"/>
      <c r="K194" s="212"/>
      <c r="L194" s="212"/>
      <c r="M194" s="212"/>
      <c r="N194" s="212"/>
      <c r="O194" s="404"/>
      <c r="P194" s="404"/>
      <c r="Q194" s="404"/>
      <c r="R194" s="404"/>
      <c r="S194" s="404"/>
      <c r="T194" s="404"/>
      <c r="U194" s="404"/>
      <c r="V194" s="404"/>
      <c r="W194" s="404"/>
      <c r="X194" s="404"/>
      <c r="Y194" s="404"/>
      <c r="Z194" s="404"/>
      <c r="AA194" s="404"/>
      <c r="AB194" s="404"/>
      <c r="AC194" s="404"/>
      <c r="AD194" s="404"/>
      <c r="AE194" s="404"/>
      <c r="AF194" s="404"/>
      <c r="AG194" s="404"/>
      <c r="AH194" s="404"/>
      <c r="AI194" s="404"/>
      <c r="AJ194" s="404"/>
      <c r="AK194" s="404"/>
      <c r="AL194" s="404"/>
      <c r="AM194" s="404"/>
      <c r="AN194" s="208"/>
    </row>
    <row r="195" spans="1:40" ht="39" customHeight="1" x14ac:dyDescent="0.25">
      <c r="A195" s="119"/>
      <c r="B195" s="486"/>
      <c r="C195" s="195" t="s">
        <v>239</v>
      </c>
      <c r="D195" s="280"/>
      <c r="E195" s="280">
        <v>0</v>
      </c>
      <c r="F195" s="281">
        <f t="shared" si="9"/>
        <v>0</v>
      </c>
      <c r="G195" s="280">
        <v>0</v>
      </c>
      <c r="H195" s="280">
        <v>426.52911</v>
      </c>
      <c r="I195" s="281">
        <f t="shared" si="10"/>
        <v>426.52911</v>
      </c>
      <c r="J195" s="209"/>
      <c r="K195" s="212"/>
      <c r="L195" s="212"/>
      <c r="M195" s="212"/>
      <c r="N195" s="212"/>
      <c r="O195" s="404"/>
      <c r="P195" s="404"/>
      <c r="Q195" s="404"/>
      <c r="R195" s="404"/>
      <c r="S195" s="404"/>
      <c r="T195" s="404"/>
      <c r="U195" s="404"/>
      <c r="V195" s="404"/>
      <c r="W195" s="404"/>
      <c r="X195" s="404"/>
      <c r="Y195" s="404"/>
      <c r="Z195" s="404"/>
      <c r="AA195" s="404"/>
      <c r="AB195" s="404"/>
      <c r="AC195" s="404"/>
      <c r="AD195" s="404"/>
      <c r="AE195" s="404"/>
      <c r="AF195" s="404"/>
      <c r="AG195" s="404"/>
      <c r="AH195" s="404"/>
      <c r="AI195" s="404"/>
      <c r="AJ195" s="404"/>
      <c r="AK195" s="404"/>
      <c r="AL195" s="404"/>
      <c r="AM195" s="404"/>
      <c r="AN195" s="208"/>
    </row>
    <row r="196" spans="1:40" ht="34.15" customHeight="1" x14ac:dyDescent="0.25">
      <c r="A196" s="119"/>
      <c r="B196" s="487"/>
      <c r="C196" s="199" t="s">
        <v>240</v>
      </c>
      <c r="D196" s="282"/>
      <c r="E196" s="283">
        <v>9612.3158800000001</v>
      </c>
      <c r="F196" s="283">
        <f t="shared" si="9"/>
        <v>9612.3158800000001</v>
      </c>
      <c r="G196" s="282">
        <v>0</v>
      </c>
      <c r="H196" s="283">
        <v>7122.8511100000005</v>
      </c>
      <c r="I196" s="283">
        <f t="shared" si="10"/>
        <v>7122.8511100000005</v>
      </c>
      <c r="J196" s="209"/>
      <c r="K196" s="212"/>
      <c r="L196" s="212"/>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08"/>
    </row>
    <row r="197" spans="1:40" ht="9.6" customHeight="1" x14ac:dyDescent="0.25">
      <c r="B197" s="63"/>
      <c r="C197" s="63"/>
      <c r="D197" s="61"/>
      <c r="E197" s="61"/>
      <c r="F197" s="61"/>
      <c r="J197" s="157"/>
      <c r="M197" s="404"/>
      <c r="N197" s="212"/>
      <c r="O197" s="212"/>
      <c r="P197" s="212"/>
      <c r="Q197" s="212"/>
      <c r="R197" s="212"/>
      <c r="S197" s="212"/>
      <c r="T197" s="212"/>
      <c r="U197" s="212"/>
      <c r="V197" s="212"/>
      <c r="W197" s="212"/>
      <c r="X197" s="212"/>
      <c r="Y197" s="212"/>
      <c r="Z197" s="212"/>
      <c r="AA197" s="212"/>
      <c r="AB197" s="212"/>
      <c r="AC197" s="212"/>
      <c r="AD197" s="212"/>
      <c r="AE197" s="212"/>
      <c r="AF197" s="212"/>
      <c r="AG197" s="212"/>
      <c r="AH197" s="212"/>
      <c r="AI197" s="212"/>
      <c r="AJ197" s="212"/>
      <c r="AK197" s="212"/>
      <c r="AL197" s="212"/>
      <c r="AM197" s="212"/>
      <c r="AN197" s="208"/>
    </row>
    <row r="198" spans="1:40" ht="10.9" customHeight="1" x14ac:dyDescent="0.25">
      <c r="B198" s="63"/>
      <c r="C198" s="63"/>
      <c r="D198" s="61"/>
      <c r="E198" s="61"/>
      <c r="F198" s="61"/>
    </row>
    <row r="199" spans="1:40" s="186" customFormat="1" ht="18" x14ac:dyDescent="0.25">
      <c r="B199" s="479" t="s">
        <v>241</v>
      </c>
      <c r="C199" s="479"/>
      <c r="D199" s="479"/>
      <c r="E199" s="187"/>
      <c r="F199" s="187"/>
      <c r="G199" s="188"/>
      <c r="H199" s="188"/>
      <c r="I199" s="188"/>
      <c r="J199" s="188"/>
    </row>
    <row r="200" spans="1:40" ht="9" customHeight="1" x14ac:dyDescent="0.25">
      <c r="A200" s="519"/>
      <c r="B200" s="63"/>
      <c r="C200" s="63"/>
      <c r="D200" s="61"/>
      <c r="E200" s="61"/>
      <c r="F200" s="61"/>
    </row>
    <row r="201" spans="1:40" ht="18" customHeight="1" x14ac:dyDescent="0.2">
      <c r="A201" s="519"/>
      <c r="B201" s="514" t="s">
        <v>242</v>
      </c>
      <c r="C201" s="514"/>
      <c r="D201" s="514"/>
      <c r="E201" s="514"/>
      <c r="F201" s="514"/>
      <c r="G201" s="514"/>
      <c r="H201" s="514"/>
      <c r="I201" s="514"/>
      <c r="J201" s="514"/>
      <c r="L201" s="121"/>
      <c r="M201" s="121"/>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1"/>
      <c r="AL201" s="121"/>
      <c r="AM201" s="121"/>
    </row>
    <row r="202" spans="1:40" ht="7.15" customHeight="1" x14ac:dyDescent="0.25">
      <c r="A202" s="519"/>
      <c r="B202" s="63"/>
      <c r="C202" s="63"/>
      <c r="D202" s="61"/>
      <c r="E202" s="61"/>
      <c r="F202" s="61"/>
    </row>
    <row r="203" spans="1:40" x14ac:dyDescent="0.2">
      <c r="A203" s="519"/>
      <c r="B203" s="123" t="s">
        <v>158</v>
      </c>
      <c r="C203" s="123"/>
      <c r="D203" s="507"/>
      <c r="E203" s="507"/>
      <c r="F203" s="507"/>
      <c r="G203" s="507"/>
      <c r="H203" s="507"/>
      <c r="I203" s="507"/>
      <c r="J203" s="123"/>
    </row>
    <row r="204" spans="1:40" x14ac:dyDescent="0.2">
      <c r="A204" s="119"/>
      <c r="B204" s="124">
        <v>2023</v>
      </c>
      <c r="C204" s="514" t="s">
        <v>243</v>
      </c>
      <c r="D204" s="514"/>
      <c r="E204" s="514"/>
      <c r="F204" s="514"/>
      <c r="G204" s="514"/>
      <c r="H204" s="514"/>
      <c r="I204" s="514"/>
      <c r="J204" s="514"/>
    </row>
    <row r="205" spans="1:40" x14ac:dyDescent="0.2">
      <c r="B205" s="124">
        <v>2024</v>
      </c>
      <c r="C205" s="514" t="s">
        <v>244</v>
      </c>
      <c r="D205" s="514"/>
      <c r="E205" s="514"/>
      <c r="F205" s="514"/>
      <c r="G205" s="514"/>
      <c r="H205" s="514"/>
      <c r="I205" s="514"/>
      <c r="J205" s="514"/>
    </row>
    <row r="206" spans="1:40" x14ac:dyDescent="0.2">
      <c r="B206" s="124">
        <v>2025</v>
      </c>
      <c r="C206" s="120" t="s">
        <v>921</v>
      </c>
      <c r="D206" s="120"/>
      <c r="E206" s="120"/>
      <c r="F206" s="120"/>
      <c r="G206" s="120"/>
      <c r="H206" s="120"/>
      <c r="I206" s="120"/>
      <c r="J206" s="120"/>
    </row>
    <row r="207" spans="1:40" ht="39.75" customHeight="1" x14ac:dyDescent="0.2">
      <c r="B207" s="474" t="s">
        <v>922</v>
      </c>
      <c r="C207" s="474"/>
      <c r="D207" s="474"/>
      <c r="E207" s="474"/>
      <c r="F207" s="474"/>
      <c r="G207" s="474"/>
      <c r="H207" s="474"/>
      <c r="I207" s="474"/>
      <c r="J207" s="474"/>
    </row>
    <row r="208" spans="1:40" ht="2.25" customHeight="1" x14ac:dyDescent="0.25">
      <c r="B208" s="63"/>
      <c r="C208" s="63"/>
      <c r="D208" s="61"/>
      <c r="E208" s="61"/>
      <c r="F208" s="61"/>
    </row>
    <row r="209" spans="1:40" ht="20.100000000000001" customHeight="1" x14ac:dyDescent="0.2">
      <c r="D209" s="44"/>
      <c r="E209" s="44"/>
      <c r="F209" s="44"/>
      <c r="G209" s="44"/>
      <c r="H209" s="44"/>
      <c r="I209" s="44"/>
      <c r="J209" s="44"/>
    </row>
    <row r="210" spans="1:40" s="186" customFormat="1" ht="18" x14ac:dyDescent="0.25">
      <c r="B210" s="479" t="s">
        <v>245</v>
      </c>
      <c r="C210" s="479"/>
      <c r="D210" s="479"/>
      <c r="E210" s="187"/>
      <c r="F210" s="187"/>
      <c r="G210" s="188"/>
      <c r="H210" s="188"/>
      <c r="I210" s="188"/>
      <c r="J210" s="188"/>
    </row>
    <row r="211" spans="1:40" ht="20.100000000000001" customHeight="1" x14ac:dyDescent="0.25">
      <c r="A211" s="519"/>
      <c r="B211" s="63"/>
      <c r="C211" s="63"/>
      <c r="D211" s="61"/>
      <c r="E211" s="61"/>
      <c r="F211" s="61"/>
      <c r="K211" s="457"/>
      <c r="L211" s="457"/>
      <c r="M211" s="457"/>
      <c r="N211" s="457"/>
      <c r="O211" s="457"/>
      <c r="P211" s="457"/>
      <c r="Q211" s="457"/>
      <c r="R211" s="457"/>
      <c r="S211" s="457"/>
      <c r="T211" s="457"/>
      <c r="U211" s="457"/>
      <c r="V211" s="457"/>
      <c r="W211" s="457"/>
      <c r="X211" s="457"/>
      <c r="Y211" s="457"/>
      <c r="Z211" s="457"/>
      <c r="AA211" s="457"/>
      <c r="AB211" s="457"/>
      <c r="AC211" s="457"/>
      <c r="AD211" s="457"/>
      <c r="AE211" s="457"/>
      <c r="AF211" s="457"/>
      <c r="AG211" s="457"/>
      <c r="AH211" s="457"/>
      <c r="AI211" s="457"/>
      <c r="AJ211" s="457"/>
      <c r="AK211" s="457"/>
      <c r="AL211" s="457"/>
      <c r="AM211" s="457"/>
      <c r="AN211" s="457"/>
    </row>
    <row r="212" spans="1:40" ht="16.5" customHeight="1" x14ac:dyDescent="0.2">
      <c r="A212" s="519"/>
      <c r="B212" s="514" t="s">
        <v>246</v>
      </c>
      <c r="C212" s="514"/>
      <c r="D212" s="514"/>
      <c r="E212" s="514"/>
      <c r="F212" s="514"/>
      <c r="G212" s="514"/>
      <c r="H212" s="514"/>
      <c r="I212" s="514"/>
      <c r="J212" s="514"/>
      <c r="K212" s="457"/>
      <c r="L212" s="457"/>
      <c r="M212" s="457"/>
      <c r="N212" s="457"/>
      <c r="O212" s="457"/>
      <c r="P212" s="457"/>
      <c r="Q212" s="457"/>
      <c r="R212" s="457"/>
      <c r="S212" s="457"/>
      <c r="T212" s="457"/>
      <c r="U212" s="457"/>
      <c r="V212" s="457"/>
      <c r="W212" s="457"/>
      <c r="X212" s="457"/>
      <c r="Y212" s="457"/>
      <c r="Z212" s="457"/>
      <c r="AA212" s="457"/>
      <c r="AB212" s="457"/>
      <c r="AC212" s="457"/>
      <c r="AD212" s="457"/>
      <c r="AE212" s="457"/>
      <c r="AF212" s="457"/>
      <c r="AG212" s="457"/>
      <c r="AH212" s="457"/>
      <c r="AI212" s="457"/>
      <c r="AJ212" s="457"/>
      <c r="AK212" s="457"/>
      <c r="AL212" s="457"/>
      <c r="AM212" s="457"/>
      <c r="AN212" s="457"/>
    </row>
    <row r="213" spans="1:40" ht="16.5" customHeight="1" x14ac:dyDescent="0.2">
      <c r="A213" s="519"/>
      <c r="B213" s="514" t="s">
        <v>247</v>
      </c>
      <c r="C213" s="514"/>
      <c r="D213" s="514"/>
      <c r="E213" s="514"/>
      <c r="F213" s="514"/>
      <c r="G213" s="514"/>
      <c r="H213" s="514"/>
      <c r="I213" s="514"/>
      <c r="J213" s="514"/>
      <c r="K213" s="457"/>
      <c r="L213" s="457"/>
      <c r="M213" s="457"/>
      <c r="N213" s="457"/>
      <c r="O213" s="457"/>
      <c r="P213" s="457"/>
      <c r="Q213" s="457"/>
      <c r="R213" s="457"/>
      <c r="S213" s="457"/>
      <c r="T213" s="457"/>
      <c r="U213" s="457"/>
      <c r="V213" s="457"/>
      <c r="W213" s="457"/>
      <c r="X213" s="457"/>
      <c r="Y213" s="457"/>
      <c r="Z213" s="457"/>
      <c r="AA213" s="457"/>
      <c r="AB213" s="457"/>
      <c r="AC213" s="457"/>
      <c r="AD213" s="457"/>
      <c r="AE213" s="457"/>
      <c r="AF213" s="457"/>
      <c r="AG213" s="457"/>
      <c r="AH213" s="457"/>
      <c r="AI213" s="457"/>
      <c r="AJ213" s="457"/>
      <c r="AK213" s="457"/>
      <c r="AL213" s="457"/>
      <c r="AM213" s="457"/>
      <c r="AN213" s="457"/>
    </row>
    <row r="214" spans="1:40" ht="16.5" customHeight="1" x14ac:dyDescent="0.2">
      <c r="A214" s="519"/>
      <c r="B214" s="154"/>
      <c r="C214" s="154"/>
      <c r="D214" s="155"/>
      <c r="E214" s="155"/>
      <c r="F214" s="155"/>
      <c r="G214" s="155"/>
      <c r="H214" s="155"/>
      <c r="I214" s="155"/>
      <c r="J214" s="155"/>
      <c r="K214" s="457"/>
      <c r="L214" s="457"/>
      <c r="M214" s="457"/>
      <c r="N214" s="457"/>
      <c r="O214" s="457"/>
      <c r="P214" s="457"/>
      <c r="Q214" s="457"/>
      <c r="R214" s="457"/>
      <c r="S214" s="457"/>
      <c r="T214" s="457"/>
      <c r="U214" s="457"/>
      <c r="V214" s="457"/>
      <c r="W214" s="457"/>
      <c r="X214" s="457"/>
      <c r="Y214" s="457"/>
      <c r="Z214" s="457"/>
      <c r="AA214" s="457"/>
      <c r="AB214" s="457"/>
      <c r="AC214" s="457"/>
      <c r="AD214" s="457"/>
      <c r="AE214" s="457"/>
      <c r="AF214" s="457"/>
      <c r="AG214" s="457"/>
      <c r="AH214" s="457"/>
      <c r="AI214" s="457"/>
      <c r="AJ214" s="457"/>
      <c r="AK214" s="457"/>
      <c r="AL214" s="457"/>
      <c r="AM214" s="457"/>
      <c r="AN214" s="457"/>
    </row>
    <row r="215" spans="1:40" ht="18" customHeight="1" x14ac:dyDescent="0.2">
      <c r="A215" s="519"/>
      <c r="B215" s="159"/>
      <c r="C215" s="122"/>
      <c r="D215" s="159" t="s">
        <v>248</v>
      </c>
      <c r="E215" s="159"/>
      <c r="F215" s="159"/>
      <c r="G215" s="159"/>
      <c r="H215" s="159"/>
      <c r="I215" s="159"/>
      <c r="J215" s="482"/>
      <c r="K215" s="457"/>
      <c r="L215" s="457"/>
      <c r="M215" s="457"/>
      <c r="N215" s="457"/>
      <c r="O215" s="457"/>
      <c r="P215" s="457"/>
      <c r="Q215" s="457"/>
      <c r="R215" s="457"/>
      <c r="S215" s="457"/>
      <c r="T215" s="457"/>
      <c r="U215" s="457"/>
      <c r="V215" s="457"/>
      <c r="W215" s="457"/>
      <c r="X215" s="457"/>
      <c r="Y215" s="457"/>
      <c r="Z215" s="457"/>
      <c r="AA215" s="457"/>
      <c r="AB215" s="457"/>
      <c r="AC215" s="457"/>
      <c r="AD215" s="457"/>
      <c r="AE215" s="457"/>
      <c r="AF215" s="457"/>
      <c r="AG215" s="457"/>
      <c r="AH215" s="457"/>
      <c r="AI215" s="457"/>
      <c r="AJ215" s="457"/>
      <c r="AK215" s="457"/>
      <c r="AL215" s="457"/>
      <c r="AM215" s="457"/>
      <c r="AN215" s="457"/>
    </row>
    <row r="216" spans="1:40" ht="18" customHeight="1" x14ac:dyDescent="0.2">
      <c r="A216" s="519"/>
      <c r="B216" s="217"/>
      <c r="C216" s="538" t="s">
        <v>249</v>
      </c>
      <c r="D216" s="541"/>
      <c r="E216" s="539"/>
      <c r="F216" s="538" t="s">
        <v>250</v>
      </c>
      <c r="G216" s="541"/>
      <c r="H216" s="539"/>
      <c r="I216" s="221" t="s">
        <v>251</v>
      </c>
      <c r="J216" s="482"/>
      <c r="K216" s="457"/>
      <c r="L216" s="457"/>
      <c r="M216" s="457"/>
      <c r="N216" s="457"/>
      <c r="O216" s="457"/>
      <c r="P216" s="457"/>
      <c r="Q216" s="457"/>
      <c r="R216" s="457"/>
      <c r="S216" s="457"/>
      <c r="T216" s="457"/>
      <c r="U216" s="457"/>
      <c r="V216" s="457"/>
      <c r="W216" s="457"/>
      <c r="X216" s="457"/>
      <c r="Y216" s="457"/>
      <c r="Z216" s="457"/>
      <c r="AA216" s="457"/>
      <c r="AB216" s="457"/>
      <c r="AC216" s="457"/>
      <c r="AD216" s="457"/>
      <c r="AE216" s="457"/>
      <c r="AF216" s="457"/>
      <c r="AG216" s="457"/>
      <c r="AH216" s="457"/>
      <c r="AI216" s="457"/>
      <c r="AJ216" s="457"/>
      <c r="AK216" s="457"/>
      <c r="AL216" s="457"/>
      <c r="AM216" s="457"/>
      <c r="AN216" s="457"/>
    </row>
    <row r="217" spans="1:40" ht="18" customHeight="1" x14ac:dyDescent="0.2">
      <c r="A217" s="519"/>
      <c r="B217" s="218"/>
      <c r="C217" s="447" t="s">
        <v>159</v>
      </c>
      <c r="D217" s="447" t="s">
        <v>214</v>
      </c>
      <c r="E217" s="448" t="s">
        <v>252</v>
      </c>
      <c r="F217" s="449" t="s">
        <v>159</v>
      </c>
      <c r="G217" s="447" t="s">
        <v>214</v>
      </c>
      <c r="H217" s="448" t="s">
        <v>252</v>
      </c>
      <c r="I217" s="450"/>
      <c r="J217" s="122"/>
      <c r="K217" s="457"/>
      <c r="L217" s="457"/>
      <c r="M217" s="457"/>
      <c r="N217" s="457"/>
      <c r="O217" s="457"/>
      <c r="P217" s="457"/>
      <c r="Q217" s="457"/>
      <c r="R217" s="457"/>
      <c r="S217" s="457"/>
      <c r="T217" s="457"/>
      <c r="U217" s="457"/>
      <c r="V217" s="457"/>
      <c r="W217" s="457"/>
      <c r="X217" s="457"/>
      <c r="Y217" s="457"/>
      <c r="Z217" s="457"/>
      <c r="AA217" s="457"/>
      <c r="AB217" s="457"/>
      <c r="AC217" s="457"/>
      <c r="AD217" s="457"/>
      <c r="AE217" s="457"/>
      <c r="AF217" s="457"/>
      <c r="AG217" s="457"/>
      <c r="AH217" s="457"/>
      <c r="AI217" s="457"/>
      <c r="AJ217" s="457"/>
      <c r="AK217" s="457"/>
      <c r="AL217" s="457"/>
      <c r="AM217" s="457"/>
      <c r="AN217" s="457"/>
    </row>
    <row r="218" spans="1:40" ht="66.95" customHeight="1" x14ac:dyDescent="0.2">
      <c r="A218" s="519"/>
      <c r="B218" s="285">
        <v>2022</v>
      </c>
      <c r="C218" s="451">
        <v>54568.972000000009</v>
      </c>
      <c r="D218" s="451">
        <v>151792.10399999999</v>
      </c>
      <c r="E218" s="452">
        <v>2001.8683043323338</v>
      </c>
      <c r="F218" s="453">
        <v>3642.49</v>
      </c>
      <c r="G218" s="451">
        <v>123612.103</v>
      </c>
      <c r="H218" s="452">
        <v>142.38786364015471</v>
      </c>
      <c r="I218" s="450"/>
      <c r="J218" s="458"/>
      <c r="K218" s="457"/>
      <c r="L218" s="543"/>
      <c r="M218" s="543"/>
      <c r="N218" s="543"/>
      <c r="O218" s="543"/>
      <c r="P218" s="543"/>
      <c r="Q218" s="543"/>
      <c r="R218" s="543"/>
      <c r="S218" s="543"/>
      <c r="T218" s="543"/>
      <c r="U218" s="543"/>
      <c r="V218" s="543"/>
      <c r="W218" s="543"/>
      <c r="X218" s="543"/>
      <c r="Y218" s="543"/>
      <c r="Z218" s="543"/>
      <c r="AA218" s="543"/>
      <c r="AB218" s="543"/>
      <c r="AC218" s="543"/>
      <c r="AD218" s="543"/>
      <c r="AE218" s="543"/>
      <c r="AF218" s="543"/>
      <c r="AG218" s="543"/>
      <c r="AH218" s="543"/>
      <c r="AI218" s="543"/>
      <c r="AJ218" s="543"/>
      <c r="AK218" s="543"/>
      <c r="AL218" s="543"/>
      <c r="AM218" s="543"/>
      <c r="AN218" s="543"/>
    </row>
    <row r="219" spans="1:40" ht="69.599999999999994" customHeight="1" x14ac:dyDescent="0.2">
      <c r="A219" s="519"/>
      <c r="B219" s="285">
        <v>2023</v>
      </c>
      <c r="C219" s="451">
        <v>92804.818999999989</v>
      </c>
      <c r="D219" s="451">
        <v>149922.29399999999</v>
      </c>
      <c r="E219" s="452">
        <v>2264.4809999999998</v>
      </c>
      <c r="F219" s="453">
        <v>6905.6</v>
      </c>
      <c r="G219" s="451">
        <v>860.55200000000002</v>
      </c>
      <c r="H219" s="452">
        <v>174.73500000000001</v>
      </c>
      <c r="I219" s="450"/>
      <c r="J219" s="458"/>
      <c r="K219" s="458"/>
      <c r="L219" s="457"/>
      <c r="M219" s="457"/>
      <c r="N219" s="457"/>
      <c r="O219" s="457"/>
      <c r="P219" s="457"/>
      <c r="Q219" s="457"/>
      <c r="R219" s="457"/>
      <c r="S219" s="457"/>
      <c r="T219" s="457"/>
      <c r="U219" s="457"/>
      <c r="V219" s="457"/>
      <c r="W219" s="457"/>
      <c r="X219" s="457"/>
      <c r="Y219" s="457"/>
      <c r="Z219" s="457"/>
      <c r="AA219" s="457"/>
      <c r="AB219" s="457"/>
      <c r="AC219" s="457"/>
      <c r="AD219" s="457"/>
      <c r="AE219" s="457"/>
      <c r="AF219" s="457"/>
      <c r="AG219" s="457"/>
      <c r="AH219" s="457"/>
      <c r="AI219" s="457"/>
      <c r="AJ219" s="457"/>
      <c r="AK219" s="457"/>
      <c r="AL219" s="457"/>
      <c r="AM219" s="457"/>
      <c r="AN219" s="457"/>
    </row>
    <row r="220" spans="1:40" ht="69.599999999999994" customHeight="1" x14ac:dyDescent="0.2">
      <c r="A220" s="119"/>
      <c r="B220" s="285">
        <v>2024</v>
      </c>
      <c r="C220" s="451">
        <v>91605.555200000003</v>
      </c>
      <c r="D220" s="451">
        <v>130702.85780000001</v>
      </c>
      <c r="E220" s="452">
        <v>4656.0060000000003</v>
      </c>
      <c r="F220" s="453">
        <v>6157.9949808002721</v>
      </c>
      <c r="G220" s="451">
        <v>2936.0010000000002</v>
      </c>
      <c r="H220" s="452">
        <v>277.19800000000004</v>
      </c>
      <c r="I220" s="452">
        <v>114871.32</v>
      </c>
      <c r="J220" s="458"/>
      <c r="K220" s="458"/>
      <c r="L220" s="457"/>
      <c r="M220" s="457"/>
      <c r="N220" s="457"/>
      <c r="O220" s="457"/>
      <c r="P220" s="457"/>
      <c r="Q220" s="457"/>
      <c r="R220" s="457"/>
      <c r="S220" s="457"/>
      <c r="T220" s="457"/>
      <c r="U220" s="457"/>
      <c r="V220" s="457"/>
      <c r="W220" s="457"/>
      <c r="X220" s="457"/>
      <c r="Y220" s="457"/>
      <c r="Z220" s="457"/>
      <c r="AA220" s="457"/>
      <c r="AB220" s="457"/>
      <c r="AC220" s="457"/>
      <c r="AD220" s="457"/>
      <c r="AE220" s="457"/>
      <c r="AF220" s="457"/>
      <c r="AG220" s="457"/>
      <c r="AH220" s="457"/>
      <c r="AI220" s="457"/>
      <c r="AJ220" s="457"/>
      <c r="AK220" s="457"/>
      <c r="AL220" s="457"/>
      <c r="AM220" s="457"/>
      <c r="AN220" s="457"/>
    </row>
    <row r="221" spans="1:40" ht="69.599999999999994" customHeight="1" x14ac:dyDescent="0.2">
      <c r="A221" s="119"/>
      <c r="B221" s="286">
        <v>2025</v>
      </c>
      <c r="C221" s="454">
        <v>87670.003252031922</v>
      </c>
      <c r="D221" s="455">
        <v>119293.94848765961</v>
      </c>
      <c r="E221" s="456">
        <v>3758.3547116678055</v>
      </c>
      <c r="F221" s="454">
        <v>1684.2011331673104</v>
      </c>
      <c r="G221" s="455">
        <v>1214.1852583554537</v>
      </c>
      <c r="H221" s="456">
        <v>85.758100938336554</v>
      </c>
      <c r="I221" s="456">
        <v>73209.259108825179</v>
      </c>
      <c r="J221" s="458"/>
      <c r="K221" s="458"/>
      <c r="L221" s="457"/>
      <c r="M221" s="457"/>
      <c r="N221" s="457"/>
      <c r="O221" s="457"/>
      <c r="P221" s="457"/>
      <c r="Q221" s="457"/>
      <c r="R221" s="457"/>
      <c r="S221" s="457"/>
      <c r="T221" s="457"/>
      <c r="U221" s="457"/>
      <c r="V221" s="457"/>
      <c r="W221" s="457"/>
      <c r="X221" s="457"/>
      <c r="Y221" s="457"/>
      <c r="Z221" s="457"/>
      <c r="AA221" s="457"/>
      <c r="AB221" s="457"/>
      <c r="AC221" s="457"/>
      <c r="AD221" s="457"/>
      <c r="AE221" s="457"/>
      <c r="AF221" s="457"/>
      <c r="AG221" s="457"/>
      <c r="AH221" s="457"/>
      <c r="AI221" s="457"/>
      <c r="AJ221" s="457"/>
      <c r="AK221" s="457"/>
      <c r="AL221" s="457"/>
      <c r="AM221" s="457"/>
      <c r="AN221" s="457"/>
    </row>
    <row r="222" spans="1:40" ht="47.45" customHeight="1" x14ac:dyDescent="0.2">
      <c r="B222" s="474" t="s">
        <v>1068</v>
      </c>
      <c r="C222" s="474"/>
      <c r="D222" s="474"/>
      <c r="E222" s="474"/>
      <c r="F222" s="474"/>
      <c r="G222" s="474"/>
      <c r="H222" s="474"/>
      <c r="I222" s="474"/>
      <c r="J222" s="153"/>
      <c r="K222" s="457"/>
      <c r="L222" s="457"/>
      <c r="M222" s="457"/>
      <c r="N222" s="457"/>
      <c r="O222" s="457"/>
      <c r="P222" s="457"/>
      <c r="Q222" s="457"/>
      <c r="R222" s="457"/>
      <c r="S222" s="457"/>
      <c r="T222" s="457"/>
      <c r="U222" s="457"/>
      <c r="V222" s="457"/>
      <c r="W222" s="457"/>
      <c r="X222" s="457"/>
      <c r="Y222" s="457"/>
      <c r="Z222" s="457"/>
      <c r="AA222" s="457"/>
      <c r="AB222" s="457"/>
      <c r="AC222" s="457"/>
      <c r="AD222" s="457"/>
      <c r="AE222" s="457"/>
      <c r="AF222" s="457"/>
      <c r="AG222" s="457"/>
      <c r="AH222" s="457"/>
      <c r="AI222" s="457"/>
      <c r="AJ222" s="457"/>
      <c r="AK222" s="457"/>
      <c r="AL222" s="457"/>
      <c r="AM222" s="457"/>
      <c r="AN222" s="457"/>
    </row>
    <row r="223" spans="1:40" x14ac:dyDescent="0.2">
      <c r="D223" s="61"/>
      <c r="E223" s="61"/>
      <c r="F223" s="61"/>
      <c r="K223" s="457"/>
      <c r="L223" s="457"/>
      <c r="M223" s="457"/>
      <c r="N223" s="457"/>
      <c r="O223" s="457"/>
      <c r="P223" s="457"/>
      <c r="Q223" s="457"/>
      <c r="R223" s="457"/>
      <c r="S223" s="457"/>
      <c r="T223" s="457"/>
      <c r="U223" s="457"/>
      <c r="V223" s="457"/>
      <c r="W223" s="457"/>
      <c r="X223" s="457"/>
      <c r="Y223" s="457"/>
      <c r="Z223" s="457"/>
      <c r="AA223" s="457"/>
      <c r="AB223" s="457"/>
      <c r="AC223" s="457"/>
      <c r="AD223" s="457"/>
      <c r="AE223" s="457"/>
      <c r="AF223" s="457"/>
      <c r="AG223" s="457"/>
      <c r="AH223" s="457"/>
      <c r="AI223" s="457"/>
      <c r="AJ223" s="457"/>
      <c r="AK223" s="457"/>
      <c r="AL223" s="457"/>
      <c r="AM223" s="457"/>
      <c r="AN223" s="457"/>
    </row>
    <row r="224" spans="1:40" x14ac:dyDescent="0.2">
      <c r="B224" s="124"/>
      <c r="C224" s="124"/>
      <c r="D224" s="61"/>
      <c r="E224" s="61"/>
      <c r="F224" s="61"/>
      <c r="K224" s="457"/>
      <c r="L224" s="457"/>
      <c r="M224" s="457"/>
      <c r="N224" s="457"/>
      <c r="O224" s="457"/>
      <c r="P224" s="457"/>
      <c r="Q224" s="457"/>
      <c r="R224" s="457"/>
      <c r="S224" s="457"/>
      <c r="T224" s="457"/>
      <c r="U224" s="457"/>
      <c r="V224" s="457"/>
      <c r="W224" s="457"/>
      <c r="X224" s="457"/>
      <c r="Y224" s="457"/>
      <c r="Z224" s="457"/>
      <c r="AA224" s="457"/>
      <c r="AB224" s="457"/>
      <c r="AC224" s="457"/>
      <c r="AD224" s="457"/>
      <c r="AE224" s="457"/>
      <c r="AF224" s="457"/>
      <c r="AG224" s="457"/>
      <c r="AH224" s="457"/>
      <c r="AI224" s="457"/>
      <c r="AJ224" s="457"/>
      <c r="AK224" s="457"/>
      <c r="AL224" s="457"/>
      <c r="AM224" s="457"/>
      <c r="AN224" s="457"/>
    </row>
    <row r="225" spans="1:44" s="186" customFormat="1" ht="18" x14ac:dyDescent="0.25">
      <c r="B225" s="479" t="s">
        <v>253</v>
      </c>
      <c r="C225" s="479"/>
      <c r="D225" s="479"/>
      <c r="E225" s="187"/>
      <c r="F225" s="187"/>
      <c r="G225" s="188"/>
      <c r="H225" s="188"/>
      <c r="I225" s="188"/>
      <c r="J225" s="188"/>
    </row>
    <row r="226" spans="1:44" ht="20.100000000000001" customHeight="1" x14ac:dyDescent="0.25">
      <c r="A226" s="519"/>
      <c r="B226" s="63"/>
      <c r="C226" s="63"/>
      <c r="D226" s="61"/>
      <c r="E226" s="61"/>
      <c r="F226" s="61"/>
    </row>
    <row r="227" spans="1:44" ht="26.1" customHeight="1" x14ac:dyDescent="0.2">
      <c r="A227" s="519"/>
      <c r="B227" s="514" t="s">
        <v>254</v>
      </c>
      <c r="C227" s="514"/>
      <c r="D227" s="514"/>
      <c r="E227" s="514"/>
      <c r="F227" s="514"/>
      <c r="G227" s="514"/>
      <c r="H227" s="514"/>
      <c r="I227" s="514"/>
      <c r="J227" s="514"/>
    </row>
    <row r="228" spans="1:44" ht="20.100000000000001" customHeight="1" x14ac:dyDescent="0.25">
      <c r="A228" s="519"/>
      <c r="B228" s="63"/>
      <c r="C228" s="63"/>
      <c r="D228" s="61"/>
      <c r="E228" s="150"/>
      <c r="F228" s="61"/>
    </row>
    <row r="229" spans="1:44" ht="20.100000000000001" customHeight="1" x14ac:dyDescent="0.2">
      <c r="A229" s="519"/>
      <c r="B229" s="507"/>
      <c r="C229" s="123"/>
      <c r="D229" s="507" t="s">
        <v>255</v>
      </c>
      <c r="E229" s="507"/>
      <c r="F229" s="507"/>
      <c r="G229" s="507"/>
      <c r="H229" s="507"/>
      <c r="I229" s="507"/>
      <c r="J229" s="507"/>
    </row>
    <row r="230" spans="1:44" x14ac:dyDescent="0.2">
      <c r="A230" s="519"/>
      <c r="B230" s="507"/>
      <c r="C230" s="123"/>
      <c r="D230" s="538" t="s">
        <v>256</v>
      </c>
      <c r="E230" s="541"/>
      <c r="F230" s="539"/>
      <c r="G230" s="538" t="s">
        <v>257</v>
      </c>
      <c r="H230" s="541"/>
      <c r="I230" s="539"/>
      <c r="J230" s="507"/>
    </row>
    <row r="231" spans="1:44" x14ac:dyDescent="0.2">
      <c r="A231" s="519"/>
      <c r="B231" s="123"/>
      <c r="C231" s="123"/>
      <c r="D231" s="220" t="s">
        <v>159</v>
      </c>
      <c r="E231" s="214" t="s">
        <v>214</v>
      </c>
      <c r="F231" s="219" t="s">
        <v>252</v>
      </c>
      <c r="G231" s="220" t="s">
        <v>159</v>
      </c>
      <c r="H231" s="214" t="s">
        <v>214</v>
      </c>
      <c r="I231" s="219" t="s">
        <v>252</v>
      </c>
      <c r="J231" s="123"/>
    </row>
    <row r="232" spans="1:44" ht="71.099999999999994" customHeight="1" x14ac:dyDescent="0.2">
      <c r="A232" s="519"/>
      <c r="B232" s="473">
        <v>2022</v>
      </c>
      <c r="C232" s="488"/>
      <c r="D232" s="222">
        <v>113815.57500000001</v>
      </c>
      <c r="E232" s="223">
        <v>342258.14037427446</v>
      </c>
      <c r="F232" s="226" t="s">
        <v>36</v>
      </c>
      <c r="G232" s="222">
        <v>2213.2420000000002</v>
      </c>
      <c r="H232" s="223">
        <v>10755.154081800001</v>
      </c>
      <c r="I232" s="226" t="s">
        <v>36</v>
      </c>
      <c r="J232" s="127"/>
      <c r="L232" s="542"/>
      <c r="M232" s="542"/>
      <c r="N232" s="542"/>
      <c r="O232" s="542"/>
      <c r="P232" s="542"/>
      <c r="Q232" s="542"/>
      <c r="R232" s="542"/>
      <c r="S232" s="542"/>
      <c r="T232" s="542"/>
      <c r="U232" s="542"/>
      <c r="V232" s="542"/>
      <c r="W232" s="542"/>
      <c r="X232" s="542"/>
      <c r="Y232" s="542"/>
      <c r="Z232" s="542"/>
      <c r="AA232" s="542"/>
      <c r="AB232" s="542"/>
      <c r="AC232" s="542"/>
      <c r="AD232" s="542"/>
      <c r="AE232" s="542"/>
      <c r="AF232" s="542"/>
      <c r="AG232" s="542"/>
      <c r="AH232" s="542"/>
      <c r="AI232" s="542"/>
      <c r="AJ232" s="542"/>
      <c r="AK232" s="542"/>
      <c r="AL232" s="542"/>
      <c r="AM232" s="542"/>
      <c r="AN232" s="542"/>
      <c r="AO232" s="542"/>
      <c r="AP232" s="542" t="s">
        <v>258</v>
      </c>
      <c r="AQ232" s="542"/>
      <c r="AR232" s="542"/>
    </row>
    <row r="233" spans="1:44" ht="70.5" customHeight="1" x14ac:dyDescent="0.2">
      <c r="A233" s="519"/>
      <c r="B233" s="473">
        <v>2023</v>
      </c>
      <c r="C233" s="488"/>
      <c r="D233" s="222">
        <v>114654.16200000001</v>
      </c>
      <c r="E233" s="223">
        <v>332594.31799999997</v>
      </c>
      <c r="F233" s="226" t="s">
        <v>36</v>
      </c>
      <c r="G233" s="222">
        <v>3449.9520000000002</v>
      </c>
      <c r="H233" s="223">
        <v>10350.002</v>
      </c>
      <c r="I233" s="226" t="s">
        <v>36</v>
      </c>
      <c r="J233" s="127"/>
      <c r="L233" s="542"/>
      <c r="M233" s="542"/>
      <c r="N233" s="542"/>
      <c r="O233" s="542"/>
      <c r="P233" s="542"/>
      <c r="Q233" s="542"/>
      <c r="R233" s="542"/>
      <c r="S233" s="542"/>
      <c r="T233" s="542"/>
      <c r="U233" s="542"/>
      <c r="V233" s="542"/>
      <c r="W233" s="542"/>
      <c r="X233" s="542"/>
      <c r="Y233" s="542"/>
      <c r="Z233" s="542"/>
      <c r="AA233" s="542"/>
      <c r="AB233" s="542"/>
      <c r="AC233" s="542"/>
      <c r="AD233" s="542"/>
      <c r="AE233" s="542"/>
      <c r="AF233" s="542"/>
      <c r="AG233" s="542"/>
      <c r="AH233" s="542"/>
      <c r="AI233" s="542"/>
      <c r="AJ233" s="542"/>
      <c r="AK233" s="542"/>
      <c r="AL233" s="542"/>
      <c r="AM233" s="542"/>
      <c r="AN233" s="542"/>
      <c r="AO233" s="542"/>
      <c r="AP233" s="542" t="s">
        <v>258</v>
      </c>
      <c r="AQ233" s="542"/>
      <c r="AR233" s="542"/>
    </row>
    <row r="234" spans="1:44" ht="65.099999999999994" customHeight="1" x14ac:dyDescent="0.2">
      <c r="A234" s="519"/>
      <c r="B234" s="473">
        <v>2024</v>
      </c>
      <c r="C234" s="488"/>
      <c r="D234" s="222">
        <v>108951.428</v>
      </c>
      <c r="E234" s="223">
        <v>340234.55199999997</v>
      </c>
      <c r="F234" s="226" t="s">
        <v>36</v>
      </c>
      <c r="G234" s="222">
        <v>99.466999999999985</v>
      </c>
      <c r="H234" s="223">
        <v>9913.1949999999997</v>
      </c>
      <c r="I234" s="226" t="s">
        <v>36</v>
      </c>
      <c r="J234" s="127"/>
    </row>
    <row r="235" spans="1:44" ht="65.099999999999994" customHeight="1" x14ac:dyDescent="0.2">
      <c r="A235" s="119"/>
      <c r="B235" s="473">
        <v>2025</v>
      </c>
      <c r="C235" s="488"/>
      <c r="D235" s="224">
        <v>113683.57066187552</v>
      </c>
      <c r="E235" s="225">
        <v>342126.36065456684</v>
      </c>
      <c r="F235" s="227">
        <v>10.570498493063971</v>
      </c>
      <c r="G235" s="224">
        <v>3.0540000474471431E-7</v>
      </c>
      <c r="H235" s="225">
        <v>12976.830358333702</v>
      </c>
      <c r="I235" s="227">
        <v>10.570498493063969</v>
      </c>
      <c r="J235" s="127"/>
    </row>
    <row r="236" spans="1:44" ht="6" customHeight="1" x14ac:dyDescent="0.2">
      <c r="B236" s="156"/>
      <c r="C236" s="156"/>
      <c r="D236" s="156"/>
      <c r="E236" s="156"/>
      <c r="F236" s="156"/>
      <c r="G236" s="156"/>
      <c r="H236" s="156"/>
      <c r="I236" s="156"/>
      <c r="J236" s="156"/>
    </row>
    <row r="237" spans="1:44" ht="6" customHeight="1" x14ac:dyDescent="0.2">
      <c r="B237" s="156"/>
      <c r="C237" s="156"/>
      <c r="D237" s="156"/>
      <c r="E237" s="156"/>
      <c r="F237" s="156"/>
      <c r="G237" s="156"/>
      <c r="H237" s="156"/>
      <c r="I237" s="156"/>
      <c r="J237" s="156"/>
    </row>
    <row r="238" spans="1:44" s="186" customFormat="1" ht="18" x14ac:dyDescent="0.25">
      <c r="B238" s="479" t="s">
        <v>259</v>
      </c>
      <c r="C238" s="479"/>
      <c r="D238" s="479"/>
      <c r="E238" s="187"/>
      <c r="F238" s="187"/>
      <c r="G238" s="188"/>
      <c r="H238" s="188"/>
      <c r="I238" s="188"/>
      <c r="J238" s="188"/>
    </row>
    <row r="239" spans="1:44" ht="9" customHeight="1" x14ac:dyDescent="0.25">
      <c r="A239" s="519"/>
      <c r="B239" s="63"/>
      <c r="C239" s="63"/>
      <c r="D239" s="61"/>
      <c r="E239" s="61"/>
      <c r="F239" s="61"/>
      <c r="L239" s="150"/>
      <c r="M239" s="150"/>
      <c r="N239" s="150"/>
      <c r="O239" s="150"/>
      <c r="P239" s="150"/>
      <c r="Q239" s="150"/>
      <c r="R239" s="150"/>
      <c r="S239" s="150"/>
      <c r="T239" s="150"/>
      <c r="U239" s="150"/>
      <c r="V239" s="150"/>
      <c r="W239" s="150"/>
      <c r="X239" s="150"/>
      <c r="Y239" s="150"/>
      <c r="Z239" s="150"/>
      <c r="AA239" s="150"/>
      <c r="AB239" s="150"/>
      <c r="AC239" s="150"/>
      <c r="AD239" s="150"/>
      <c r="AE239" s="150"/>
      <c r="AF239" s="150"/>
      <c r="AG239" s="150"/>
      <c r="AH239" s="150"/>
      <c r="AI239" s="150"/>
      <c r="AJ239" s="150"/>
      <c r="AK239" s="150"/>
      <c r="AL239" s="150"/>
      <c r="AM239" s="150"/>
    </row>
    <row r="240" spans="1:44" ht="16.5" customHeight="1" x14ac:dyDescent="0.25">
      <c r="A240" s="519"/>
      <c r="B240" s="514" t="s">
        <v>260</v>
      </c>
      <c r="C240" s="514"/>
      <c r="D240" s="514"/>
      <c r="E240" s="514"/>
      <c r="F240" s="514"/>
      <c r="G240" s="514"/>
      <c r="H240" s="514"/>
      <c r="I240" s="514"/>
      <c r="J240" s="514"/>
      <c r="K240" s="208"/>
      <c r="L240" s="324" t="s">
        <v>1069</v>
      </c>
      <c r="M240" s="459">
        <v>570209.81105636607</v>
      </c>
      <c r="N240" s="208"/>
    </row>
    <row r="241" spans="1:40" ht="6" customHeight="1" x14ac:dyDescent="0.25">
      <c r="A241" s="519"/>
      <c r="B241" s="63"/>
      <c r="C241" s="63"/>
      <c r="D241" s="61"/>
      <c r="F241" s="61"/>
      <c r="K241" s="208"/>
      <c r="L241" s="324" t="s">
        <v>1070</v>
      </c>
      <c r="M241" s="435">
        <v>345719.21545451594</v>
      </c>
      <c r="N241" s="208"/>
    </row>
    <row r="242" spans="1:40" ht="18" customHeight="1" x14ac:dyDescent="0.25">
      <c r="A242" s="519"/>
      <c r="B242" s="507" t="s">
        <v>158</v>
      </c>
      <c r="C242" s="123"/>
      <c r="D242" s="507"/>
      <c r="E242" s="507"/>
      <c r="F242" s="507"/>
      <c r="G242" s="507"/>
      <c r="H242" s="507"/>
      <c r="I242" s="507"/>
      <c r="J242" s="507"/>
      <c r="K242" s="208"/>
      <c r="L242" s="324" t="s">
        <v>1071</v>
      </c>
      <c r="M242" s="435">
        <v>216183.20697003684</v>
      </c>
      <c r="N242" s="208"/>
    </row>
    <row r="243" spans="1:40" ht="14.25" customHeight="1" x14ac:dyDescent="0.25">
      <c r="A243" s="519"/>
      <c r="B243" s="507"/>
      <c r="C243" s="123"/>
      <c r="D243" s="538" t="s">
        <v>261</v>
      </c>
      <c r="E243" s="541"/>
      <c r="F243" s="539"/>
      <c r="G243" s="538" t="s">
        <v>250</v>
      </c>
      <c r="H243" s="541"/>
      <c r="I243" s="539"/>
      <c r="J243" s="507"/>
      <c r="K243" s="208"/>
      <c r="L243" s="324" t="s">
        <v>1072</v>
      </c>
      <c r="M243" s="435">
        <v>80927.242204766517</v>
      </c>
      <c r="N243" s="208"/>
    </row>
    <row r="244" spans="1:40" ht="15" x14ac:dyDescent="0.25">
      <c r="A244" s="519"/>
      <c r="B244" s="123"/>
      <c r="C244" s="123"/>
      <c r="D244" s="220" t="s">
        <v>159</v>
      </c>
      <c r="E244" s="214" t="s">
        <v>214</v>
      </c>
      <c r="F244" s="219" t="s">
        <v>252</v>
      </c>
      <c r="G244" s="220" t="s">
        <v>159</v>
      </c>
      <c r="H244" s="214" t="s">
        <v>214</v>
      </c>
      <c r="I244" s="219" t="s">
        <v>252</v>
      </c>
      <c r="J244" s="123"/>
      <c r="K244" s="208"/>
      <c r="L244" s="324" t="s">
        <v>1073</v>
      </c>
      <c r="M244" s="435">
        <v>36966.945878957988</v>
      </c>
      <c r="N244" s="208"/>
    </row>
    <row r="245" spans="1:40" ht="60" customHeight="1" x14ac:dyDescent="0.25">
      <c r="A245" s="519"/>
      <c r="B245" s="473">
        <v>2022</v>
      </c>
      <c r="C245" s="473"/>
      <c r="D245" s="222">
        <v>26313.937000000002</v>
      </c>
      <c r="E245" s="223">
        <v>40030.884999999995</v>
      </c>
      <c r="F245" s="226">
        <v>1054.8800000000001</v>
      </c>
      <c r="G245" s="222">
        <v>2292.8279940935658</v>
      </c>
      <c r="H245" s="223">
        <v>789.53403840296778</v>
      </c>
      <c r="I245" s="226">
        <v>4.0928316000000002</v>
      </c>
      <c r="J245" s="405"/>
      <c r="K245" s="208"/>
      <c r="L245" s="324" t="s">
        <v>1074</v>
      </c>
      <c r="M245" s="324"/>
      <c r="N245" s="208"/>
      <c r="O245" s="406"/>
      <c r="P245" s="406"/>
      <c r="Q245" s="406"/>
      <c r="R245" s="406"/>
      <c r="S245" s="406"/>
      <c r="T245" s="406"/>
      <c r="U245" s="406"/>
      <c r="V245" s="406"/>
      <c r="W245" s="406"/>
      <c r="X245" s="406"/>
      <c r="Y245" s="406"/>
      <c r="Z245" s="406"/>
      <c r="AA245" s="406"/>
      <c r="AB245" s="406"/>
      <c r="AC245" s="406"/>
      <c r="AD245" s="406"/>
      <c r="AE245" s="406"/>
      <c r="AF245" s="406"/>
      <c r="AG245" s="406"/>
      <c r="AH245" s="406"/>
      <c r="AI245" s="406"/>
      <c r="AJ245" s="406"/>
      <c r="AK245" s="406"/>
      <c r="AL245" s="406"/>
      <c r="AM245" s="406"/>
      <c r="AN245" s="406"/>
    </row>
    <row r="246" spans="1:40" ht="71.25" customHeight="1" x14ac:dyDescent="0.25">
      <c r="A246" s="519"/>
      <c r="B246" s="473">
        <v>2023</v>
      </c>
      <c r="C246" s="473"/>
      <c r="D246" s="222">
        <v>507625.52</v>
      </c>
      <c r="E246" s="223">
        <v>691837.7699999999</v>
      </c>
      <c r="F246" s="226">
        <v>0</v>
      </c>
      <c r="G246" s="222">
        <v>1185.28</v>
      </c>
      <c r="H246" s="223">
        <v>1841.335</v>
      </c>
      <c r="I246" s="226" t="s">
        <v>36</v>
      </c>
      <c r="J246" s="405"/>
      <c r="K246" s="208"/>
      <c r="L246" s="324" t="s">
        <v>1075</v>
      </c>
      <c r="M246" s="459">
        <v>9972.3827331428583</v>
      </c>
      <c r="N246" s="208"/>
      <c r="O246" s="407"/>
      <c r="P246" s="407"/>
      <c r="Q246" s="407"/>
      <c r="R246" s="407"/>
      <c r="S246" s="407"/>
      <c r="T246" s="407"/>
      <c r="U246" s="407"/>
      <c r="V246" s="407"/>
      <c r="W246" s="407"/>
      <c r="X246" s="407"/>
      <c r="Y246" s="407"/>
      <c r="Z246" s="407"/>
      <c r="AA246" s="407"/>
      <c r="AB246" s="407"/>
      <c r="AC246" s="407"/>
      <c r="AD246" s="407"/>
      <c r="AE246" s="407"/>
      <c r="AF246" s="407"/>
      <c r="AG246" s="407"/>
      <c r="AH246" s="407"/>
      <c r="AI246" s="407"/>
      <c r="AJ246" s="407"/>
      <c r="AK246" s="407"/>
      <c r="AL246" s="407"/>
      <c r="AM246" s="407"/>
      <c r="AN246" s="406"/>
    </row>
    <row r="247" spans="1:40" ht="74.099999999999994" customHeight="1" x14ac:dyDescent="0.25">
      <c r="A247" s="519"/>
      <c r="B247" s="473">
        <v>2024</v>
      </c>
      <c r="C247" s="473"/>
      <c r="D247" s="222">
        <v>63576.389000000003</v>
      </c>
      <c r="E247" s="223">
        <v>708068.14199999999</v>
      </c>
      <c r="F247" s="226">
        <v>0</v>
      </c>
      <c r="G247" s="222">
        <v>2852.788</v>
      </c>
      <c r="H247" s="223">
        <v>2396.152</v>
      </c>
      <c r="I247" s="226" t="s">
        <v>36</v>
      </c>
      <c r="J247" s="405"/>
      <c r="K247" s="208"/>
      <c r="L247" s="324" t="s">
        <v>1076</v>
      </c>
      <c r="M247" s="459">
        <v>2038.6038648862809</v>
      </c>
      <c r="N247" s="208"/>
      <c r="O247" s="406"/>
      <c r="P247" s="406"/>
      <c r="Q247" s="406"/>
      <c r="R247" s="406"/>
      <c r="S247" s="406"/>
      <c r="T247" s="406"/>
      <c r="U247" s="406"/>
      <c r="V247" s="406"/>
      <c r="W247" s="406"/>
      <c r="X247" s="406"/>
      <c r="Y247" s="406"/>
      <c r="Z247" s="406"/>
      <c r="AA247" s="406"/>
      <c r="AB247" s="406"/>
      <c r="AC247" s="406"/>
      <c r="AD247" s="406"/>
      <c r="AE247" s="406"/>
      <c r="AF247" s="406"/>
      <c r="AG247" s="406"/>
      <c r="AH247" s="406"/>
      <c r="AI247" s="406"/>
      <c r="AJ247" s="406"/>
      <c r="AK247" s="406"/>
      <c r="AL247" s="406"/>
      <c r="AM247" s="406"/>
      <c r="AN247" s="406"/>
    </row>
    <row r="248" spans="1:40" ht="74.099999999999994" customHeight="1" x14ac:dyDescent="0.25">
      <c r="A248" s="119"/>
      <c r="B248" s="473">
        <v>2025</v>
      </c>
      <c r="C248" s="473"/>
      <c r="D248" s="224">
        <v>136187.12076504357</v>
      </c>
      <c r="E248" s="225">
        <v>1132112.2334809187</v>
      </c>
      <c r="F248" s="227">
        <v>6676.7392704280437</v>
      </c>
      <c r="G248" s="224">
        <v>5766.791795614261</v>
      </c>
      <c r="H248" s="225">
        <v>5750.8787834894283</v>
      </c>
      <c r="I248" s="227">
        <v>253.15032743441651</v>
      </c>
      <c r="J248" s="405"/>
      <c r="K248" s="208"/>
      <c r="L248" s="324" t="s">
        <v>1077</v>
      </c>
      <c r="M248" s="459">
        <v>6281.9460832899431</v>
      </c>
      <c r="N248" s="208"/>
      <c r="O248" s="406"/>
      <c r="P248" s="406"/>
      <c r="Q248" s="406"/>
      <c r="R248" s="406"/>
      <c r="S248" s="406"/>
      <c r="T248" s="406"/>
      <c r="U248" s="406"/>
      <c r="V248" s="406"/>
      <c r="W248" s="406"/>
      <c r="X248" s="406"/>
      <c r="Y248" s="406"/>
      <c r="Z248" s="406"/>
      <c r="AA248" s="406"/>
      <c r="AB248" s="406"/>
      <c r="AC248" s="406"/>
      <c r="AD248" s="406"/>
      <c r="AE248" s="406"/>
      <c r="AF248" s="406"/>
      <c r="AG248" s="406"/>
      <c r="AH248" s="406"/>
      <c r="AI248" s="406"/>
      <c r="AJ248" s="406"/>
      <c r="AK248" s="406"/>
      <c r="AL248" s="406"/>
      <c r="AM248" s="406"/>
      <c r="AN248" s="406"/>
    </row>
    <row r="249" spans="1:40" ht="65.45" customHeight="1" x14ac:dyDescent="0.25">
      <c r="B249" s="474" t="s">
        <v>262</v>
      </c>
      <c r="C249" s="474"/>
      <c r="D249" s="474"/>
      <c r="E249" s="474"/>
      <c r="F249" s="474"/>
      <c r="G249" s="474"/>
      <c r="H249" s="474"/>
      <c r="I249" s="474"/>
      <c r="J249" s="407"/>
      <c r="K249" s="208"/>
      <c r="L249" s="324" t="s">
        <v>1078</v>
      </c>
      <c r="M249" s="435">
        <v>6676.7392704280437</v>
      </c>
      <c r="N249" s="208"/>
      <c r="O249" s="406"/>
      <c r="P249" s="406"/>
      <c r="Q249" s="406"/>
      <c r="R249" s="406"/>
      <c r="S249" s="406"/>
      <c r="T249" s="406"/>
      <c r="U249" s="406"/>
      <c r="V249" s="406"/>
      <c r="W249" s="406"/>
      <c r="X249" s="406"/>
      <c r="Y249" s="406"/>
      <c r="Z249" s="406"/>
      <c r="AA249" s="406"/>
      <c r="AB249" s="406"/>
      <c r="AC249" s="406"/>
      <c r="AD249" s="406"/>
      <c r="AE249" s="406"/>
      <c r="AF249" s="406"/>
      <c r="AG249" s="406"/>
      <c r="AH249" s="406"/>
      <c r="AI249" s="406"/>
      <c r="AJ249" s="406"/>
      <c r="AK249" s="406"/>
      <c r="AL249" s="406"/>
      <c r="AM249" s="406"/>
      <c r="AN249" s="406"/>
    </row>
    <row r="250" spans="1:40" ht="20.100000000000001" customHeight="1" x14ac:dyDescent="0.25">
      <c r="B250" s="147"/>
      <c r="C250" s="147"/>
      <c r="D250" s="147"/>
      <c r="E250" s="147"/>
      <c r="F250" s="147"/>
      <c r="G250" s="147"/>
      <c r="H250" s="147"/>
      <c r="I250" s="147"/>
      <c r="J250" s="147"/>
      <c r="K250" s="208"/>
      <c r="L250" s="324" t="s">
        <v>1079</v>
      </c>
      <c r="M250" s="459">
        <v>0</v>
      </c>
      <c r="N250" s="208"/>
    </row>
    <row r="251" spans="1:40" s="186" customFormat="1" ht="18" x14ac:dyDescent="0.25">
      <c r="B251" s="479" t="s">
        <v>263</v>
      </c>
      <c r="C251" s="479"/>
      <c r="D251" s="479"/>
      <c r="E251" s="187"/>
      <c r="F251" s="187"/>
      <c r="G251" s="188"/>
      <c r="H251" s="188"/>
      <c r="I251" s="188"/>
      <c r="J251" s="188"/>
    </row>
    <row r="252" spans="1:40" ht="11.45" customHeight="1" x14ac:dyDescent="0.25">
      <c r="A252" s="519"/>
      <c r="B252" s="63"/>
      <c r="C252" s="63"/>
      <c r="D252" s="61"/>
      <c r="E252" s="61"/>
      <c r="F252" s="61"/>
    </row>
    <row r="253" spans="1:40" ht="16.5" customHeight="1" x14ac:dyDescent="0.2">
      <c r="A253" s="519"/>
      <c r="B253" s="514" t="s">
        <v>264</v>
      </c>
      <c r="C253" s="514"/>
      <c r="D253" s="514"/>
      <c r="E253" s="514"/>
      <c r="F253" s="514"/>
      <c r="G253" s="514"/>
      <c r="H253" s="514"/>
      <c r="I253" s="514"/>
      <c r="J253" s="514"/>
    </row>
    <row r="254" spans="1:40" ht="11.45" customHeight="1" x14ac:dyDescent="0.25">
      <c r="A254" s="519"/>
      <c r="B254" s="63"/>
      <c r="C254" s="63"/>
      <c r="D254" s="61"/>
      <c r="E254" s="150"/>
      <c r="F254" s="61"/>
    </row>
    <row r="255" spans="1:40" x14ac:dyDescent="0.2">
      <c r="A255" s="519"/>
      <c r="B255" s="123" t="s">
        <v>158</v>
      </c>
      <c r="C255" s="123"/>
      <c r="D255" s="507"/>
      <c r="E255" s="507"/>
      <c r="F255" s="507"/>
      <c r="G255" s="507"/>
      <c r="H255" s="507"/>
      <c r="I255" s="507"/>
      <c r="J255" s="123"/>
    </row>
    <row r="256" spans="1:40" x14ac:dyDescent="0.2">
      <c r="A256" s="519"/>
      <c r="B256" s="124">
        <v>2022</v>
      </c>
      <c r="C256" s="474" t="s">
        <v>265</v>
      </c>
      <c r="D256" s="474"/>
      <c r="E256" s="474"/>
      <c r="F256" s="474"/>
      <c r="G256" s="474"/>
      <c r="H256" s="474"/>
      <c r="I256" s="474"/>
      <c r="J256" s="474"/>
    </row>
    <row r="257" spans="1:44" x14ac:dyDescent="0.2">
      <c r="A257" s="519"/>
      <c r="B257" s="124">
        <v>2023</v>
      </c>
      <c r="C257" s="474" t="s">
        <v>266</v>
      </c>
      <c r="D257" s="474"/>
      <c r="E257" s="474"/>
      <c r="F257" s="474"/>
      <c r="G257" s="474"/>
      <c r="H257" s="474"/>
      <c r="I257" s="474"/>
      <c r="J257" s="474"/>
    </row>
    <row r="258" spans="1:44" x14ac:dyDescent="0.2">
      <c r="A258" s="519"/>
      <c r="B258" s="124">
        <v>2024</v>
      </c>
      <c r="C258" s="474" t="s">
        <v>267</v>
      </c>
      <c r="D258" s="474"/>
      <c r="E258" s="474"/>
      <c r="F258" s="474"/>
      <c r="G258" s="474"/>
      <c r="H258" s="474"/>
      <c r="I258" s="474"/>
      <c r="J258" s="474"/>
    </row>
    <row r="259" spans="1:44" x14ac:dyDescent="0.2">
      <c r="A259" s="119"/>
      <c r="B259" s="124">
        <v>2025</v>
      </c>
      <c r="C259" s="474" t="s">
        <v>924</v>
      </c>
      <c r="D259" s="474"/>
      <c r="E259" s="474"/>
      <c r="F259" s="474"/>
      <c r="G259" s="474"/>
      <c r="H259" s="474"/>
      <c r="I259" s="474"/>
      <c r="J259" s="474"/>
    </row>
    <row r="260" spans="1:44" ht="20.100000000000001" customHeight="1" x14ac:dyDescent="0.2">
      <c r="B260" s="474" t="s">
        <v>923</v>
      </c>
      <c r="C260" s="474"/>
      <c r="D260" s="474"/>
      <c r="E260" s="474"/>
      <c r="F260" s="474"/>
      <c r="G260" s="474"/>
      <c r="H260" s="474"/>
      <c r="I260" s="474"/>
      <c r="J260" s="474"/>
    </row>
    <row r="261" spans="1:44" ht="20.100000000000001" customHeight="1" x14ac:dyDescent="0.25">
      <c r="B261" s="63"/>
      <c r="C261" s="63"/>
      <c r="D261" s="61"/>
      <c r="E261" s="61"/>
      <c r="F261" s="61"/>
    </row>
    <row r="262" spans="1:44" s="215" customFormat="1" ht="18" x14ac:dyDescent="0.25">
      <c r="A262" s="186"/>
      <c r="B262" s="479" t="s">
        <v>268</v>
      </c>
      <c r="C262" s="479"/>
      <c r="D262" s="479"/>
      <c r="E262" s="187"/>
      <c r="F262" s="187"/>
      <c r="G262" s="188"/>
      <c r="H262" s="188"/>
      <c r="I262" s="188"/>
      <c r="J262" s="188"/>
    </row>
    <row r="263" spans="1:44" ht="8.4499999999999993" customHeight="1" x14ac:dyDescent="0.25">
      <c r="A263" s="519"/>
      <c r="B263" s="63"/>
      <c r="C263" s="63"/>
      <c r="D263" s="61"/>
      <c r="E263" s="61"/>
      <c r="F263" s="61"/>
    </row>
    <row r="264" spans="1:44" ht="16.5" customHeight="1" x14ac:dyDescent="0.2">
      <c r="A264" s="519"/>
      <c r="B264" s="514" t="s">
        <v>269</v>
      </c>
      <c r="C264" s="514"/>
      <c r="D264" s="514"/>
      <c r="E264" s="514"/>
      <c r="F264" s="514"/>
      <c r="G264" s="514"/>
      <c r="H264" s="514"/>
      <c r="I264" s="514"/>
      <c r="J264" s="514"/>
    </row>
    <row r="265" spans="1:44" ht="9" customHeight="1" x14ac:dyDescent="0.25">
      <c r="A265" s="519"/>
      <c r="B265" s="63"/>
      <c r="C265" s="63"/>
      <c r="D265" s="61"/>
      <c r="E265" s="150"/>
      <c r="F265" s="61"/>
    </row>
    <row r="266" spans="1:44" ht="14.25" customHeight="1" x14ac:dyDescent="0.2">
      <c r="A266" s="519"/>
      <c r="B266" s="507" t="s">
        <v>158</v>
      </c>
      <c r="C266" s="507"/>
      <c r="D266" s="507"/>
      <c r="E266" s="507"/>
      <c r="F266" s="507"/>
      <c r="G266" s="507"/>
      <c r="H266" s="507"/>
      <c r="I266" s="507"/>
      <c r="J266" s="123"/>
    </row>
    <row r="267" spans="1:44" ht="48.75" customHeight="1" x14ac:dyDescent="0.2">
      <c r="A267" s="519"/>
      <c r="B267" s="473">
        <v>2023</v>
      </c>
      <c r="C267" s="473"/>
      <c r="D267" s="474" t="s">
        <v>270</v>
      </c>
      <c r="E267" s="474"/>
      <c r="F267" s="474"/>
      <c r="G267" s="474"/>
      <c r="H267" s="474"/>
      <c r="I267" s="474"/>
      <c r="J267" s="127"/>
    </row>
    <row r="268" spans="1:44" ht="29.25" customHeight="1" x14ac:dyDescent="0.2">
      <c r="A268" s="519"/>
      <c r="B268" s="473">
        <v>2024</v>
      </c>
      <c r="C268" s="473"/>
      <c r="D268" s="474" t="s">
        <v>271</v>
      </c>
      <c r="E268" s="474"/>
      <c r="F268" s="474"/>
      <c r="G268" s="474"/>
      <c r="H268" s="474"/>
      <c r="I268" s="474"/>
      <c r="J268" s="127"/>
    </row>
    <row r="269" spans="1:44" ht="29.25" customHeight="1" x14ac:dyDescent="0.2">
      <c r="A269" s="119"/>
      <c r="B269" s="473">
        <v>2025</v>
      </c>
      <c r="C269" s="473"/>
      <c r="D269" s="474" t="s">
        <v>1084</v>
      </c>
      <c r="E269" s="474"/>
      <c r="F269" s="474"/>
      <c r="G269" s="474"/>
      <c r="H269" s="474"/>
      <c r="I269" s="474"/>
      <c r="J269" s="153"/>
      <c r="K269" s="153"/>
    </row>
    <row r="270" spans="1:44" ht="19.5" customHeight="1" x14ac:dyDescent="0.2">
      <c r="B270" s="474" t="s">
        <v>272</v>
      </c>
      <c r="C270" s="474"/>
      <c r="D270" s="474"/>
      <c r="E270" s="474"/>
      <c r="F270" s="474"/>
      <c r="G270" s="474"/>
      <c r="H270" s="474"/>
      <c r="I270" s="474"/>
      <c r="J270" s="474"/>
    </row>
    <row r="271" spans="1:44" ht="10.5" customHeight="1" x14ac:dyDescent="0.25">
      <c r="B271" s="63"/>
      <c r="C271" s="63"/>
      <c r="D271" s="61"/>
      <c r="E271" s="61"/>
      <c r="F271" s="61"/>
    </row>
    <row r="272" spans="1:44" s="215" customFormat="1" ht="18" x14ac:dyDescent="0.25">
      <c r="A272" s="186"/>
      <c r="B272" s="261" t="s">
        <v>273</v>
      </c>
      <c r="C272" s="261"/>
      <c r="D272" s="261"/>
      <c r="E272" s="187"/>
      <c r="F272" s="187"/>
      <c r="G272" s="188"/>
      <c r="H272" s="188"/>
      <c r="I272" s="188"/>
      <c r="J272" s="188"/>
      <c r="K272" s="186"/>
      <c r="L272" s="186"/>
      <c r="M272" s="186"/>
      <c r="N272" s="186"/>
      <c r="O272" s="186"/>
      <c r="P272" s="186"/>
      <c r="Q272" s="186"/>
      <c r="R272" s="186"/>
      <c r="S272" s="186"/>
      <c r="T272" s="186"/>
      <c r="U272" s="186"/>
      <c r="V272" s="186"/>
      <c r="W272" s="186"/>
      <c r="X272" s="186"/>
      <c r="Y272" s="186"/>
      <c r="Z272" s="186"/>
      <c r="AA272" s="186"/>
      <c r="AB272" s="186"/>
      <c r="AC272" s="186"/>
      <c r="AD272" s="186"/>
      <c r="AE272" s="186"/>
      <c r="AF272" s="186"/>
      <c r="AG272" s="186"/>
      <c r="AH272" s="186"/>
      <c r="AI272" s="186"/>
      <c r="AJ272" s="186"/>
      <c r="AK272" s="186"/>
      <c r="AL272" s="186"/>
      <c r="AM272" s="186"/>
      <c r="AN272" s="186"/>
      <c r="AO272" s="186"/>
      <c r="AP272" s="186"/>
      <c r="AQ272" s="186"/>
      <c r="AR272" s="186"/>
    </row>
    <row r="273" spans="1:44" ht="6" customHeight="1" x14ac:dyDescent="0.25">
      <c r="A273" s="519"/>
      <c r="B273" s="63"/>
      <c r="C273" s="63"/>
      <c r="D273" s="61"/>
      <c r="E273" s="61"/>
      <c r="F273" s="61"/>
    </row>
    <row r="274" spans="1:44" ht="16.5" customHeight="1" x14ac:dyDescent="0.2">
      <c r="A274" s="519"/>
      <c r="B274" s="514" t="s">
        <v>274</v>
      </c>
      <c r="C274" s="514"/>
      <c r="D274" s="514"/>
      <c r="E274" s="514"/>
      <c r="F274" s="514"/>
      <c r="G274" s="514"/>
      <c r="H274" s="514"/>
      <c r="I274" s="514"/>
      <c r="J274" s="514"/>
    </row>
    <row r="275" spans="1:44" ht="11.25" customHeight="1" x14ac:dyDescent="0.2">
      <c r="A275" s="519"/>
      <c r="B275" s="154"/>
      <c r="C275" s="154"/>
      <c r="D275" s="155"/>
      <c r="E275" s="155"/>
      <c r="F275" s="155"/>
      <c r="G275" s="155"/>
      <c r="H275" s="155"/>
      <c r="I275" s="155"/>
      <c r="J275" s="155"/>
    </row>
    <row r="276" spans="1:44" ht="30.6" customHeight="1" x14ac:dyDescent="0.2">
      <c r="A276" s="519"/>
      <c r="B276" s="514" t="s">
        <v>275</v>
      </c>
      <c r="C276" s="514"/>
      <c r="D276" s="514"/>
      <c r="E276" s="514"/>
      <c r="F276" s="514"/>
      <c r="G276" s="514"/>
      <c r="H276" s="514"/>
      <c r="I276" s="514"/>
      <c r="J276" s="514"/>
    </row>
    <row r="277" spans="1:44" ht="20.100000000000001" customHeight="1" x14ac:dyDescent="0.25">
      <c r="A277" s="519"/>
      <c r="B277" s="63"/>
      <c r="C277" s="63"/>
      <c r="D277" s="61"/>
      <c r="E277" s="150"/>
      <c r="F277" s="61"/>
    </row>
    <row r="278" spans="1:44" ht="20.100000000000001" customHeight="1" x14ac:dyDescent="0.2">
      <c r="A278" s="519"/>
      <c r="B278" s="507"/>
      <c r="C278" s="507"/>
      <c r="D278" s="507" t="s">
        <v>276</v>
      </c>
      <c r="E278" s="507"/>
      <c r="F278" s="507"/>
      <c r="G278" s="507"/>
      <c r="H278" s="507"/>
      <c r="I278" s="507"/>
      <c r="J278" s="159"/>
      <c r="K278" s="159"/>
      <c r="L278" s="159"/>
      <c r="M278" s="159"/>
      <c r="N278" s="159"/>
      <c r="O278" s="159"/>
      <c r="P278" s="159"/>
      <c r="Q278" s="159"/>
      <c r="R278" s="159"/>
      <c r="S278" s="159"/>
      <c r="T278" s="159"/>
      <c r="U278" s="159"/>
      <c r="V278" s="159"/>
      <c r="W278" s="159"/>
      <c r="X278" s="159"/>
      <c r="Y278" s="159"/>
      <c r="Z278" s="159"/>
      <c r="AA278" s="159"/>
      <c r="AB278" s="159"/>
      <c r="AC278" s="159"/>
      <c r="AD278" s="159"/>
      <c r="AE278" s="159"/>
      <c r="AF278" s="159"/>
      <c r="AG278" s="159"/>
      <c r="AH278" s="159"/>
      <c r="AI278" s="159"/>
      <c r="AJ278" s="159"/>
      <c r="AK278" s="159"/>
      <c r="AL278" s="159"/>
      <c r="AM278" s="159"/>
    </row>
    <row r="279" spans="1:44" ht="18.95" customHeight="1" x14ac:dyDescent="0.2">
      <c r="A279" s="519"/>
      <c r="B279" s="507"/>
      <c r="C279" s="507"/>
      <c r="D279" s="538" t="s">
        <v>277</v>
      </c>
      <c r="E279" s="539"/>
      <c r="F279" s="538" t="s">
        <v>278</v>
      </c>
      <c r="G279" s="539"/>
      <c r="H279" s="538" t="s">
        <v>279</v>
      </c>
      <c r="I279" s="539"/>
      <c r="J279" s="538" t="s">
        <v>280</v>
      </c>
      <c r="K279" s="539"/>
      <c r="L279" s="159"/>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row>
    <row r="280" spans="1:44" ht="18.95" customHeight="1" x14ac:dyDescent="0.2">
      <c r="A280" s="519"/>
      <c r="B280" s="123"/>
      <c r="C280" s="123"/>
      <c r="D280" s="220" t="s">
        <v>159</v>
      </c>
      <c r="E280" s="219" t="s">
        <v>214</v>
      </c>
      <c r="F280" s="220" t="s">
        <v>159</v>
      </c>
      <c r="G280" s="219" t="s">
        <v>214</v>
      </c>
      <c r="H280" s="220" t="s">
        <v>159</v>
      </c>
      <c r="I280" s="219" t="s">
        <v>214</v>
      </c>
      <c r="J280" s="220" t="s">
        <v>159</v>
      </c>
      <c r="K280" s="219" t="s">
        <v>214</v>
      </c>
    </row>
    <row r="281" spans="1:44" ht="39.950000000000003" customHeight="1" x14ac:dyDescent="0.2">
      <c r="A281" s="519"/>
      <c r="B281" s="473">
        <v>2022</v>
      </c>
      <c r="C281" s="473"/>
      <c r="D281" s="408">
        <v>19</v>
      </c>
      <c r="E281" s="230">
        <v>141</v>
      </c>
      <c r="F281" s="408">
        <v>100</v>
      </c>
      <c r="G281" s="230">
        <v>1217</v>
      </c>
      <c r="H281" s="409">
        <v>86</v>
      </c>
      <c r="I281" s="230">
        <v>855</v>
      </c>
      <c r="J281" s="410" t="s">
        <v>36</v>
      </c>
      <c r="K281" s="230">
        <v>581</v>
      </c>
      <c r="L281" s="537"/>
      <c r="M281" s="537"/>
      <c r="N281" s="537"/>
      <c r="O281" s="537"/>
      <c r="P281" s="537"/>
      <c r="Q281" s="537"/>
      <c r="R281" s="537"/>
      <c r="S281" s="537"/>
      <c r="T281" s="537"/>
      <c r="U281" s="537"/>
      <c r="V281" s="537"/>
      <c r="W281" s="537"/>
      <c r="X281" s="537"/>
      <c r="Y281" s="537"/>
      <c r="Z281" s="537"/>
      <c r="AA281" s="537"/>
      <c r="AB281" s="537"/>
      <c r="AC281" s="537"/>
      <c r="AD281" s="537"/>
      <c r="AE281" s="537"/>
      <c r="AF281" s="537"/>
      <c r="AG281" s="537"/>
      <c r="AH281" s="537"/>
      <c r="AI281" s="537"/>
      <c r="AJ281" s="537"/>
      <c r="AK281" s="537"/>
      <c r="AL281" s="537"/>
      <c r="AM281" s="537"/>
      <c r="AN281" s="537"/>
      <c r="AO281" s="153"/>
      <c r="AP281" s="153"/>
      <c r="AQ281" s="153"/>
      <c r="AR281" s="153"/>
    </row>
    <row r="282" spans="1:44" ht="39.950000000000003" customHeight="1" x14ac:dyDescent="0.2">
      <c r="A282" s="519"/>
      <c r="B282" s="473">
        <v>2023</v>
      </c>
      <c r="C282" s="473"/>
      <c r="D282" s="408">
        <v>18</v>
      </c>
      <c r="E282" s="230">
        <v>39.599999999999994</v>
      </c>
      <c r="F282" s="408">
        <v>105</v>
      </c>
      <c r="G282" s="230">
        <v>564.77</v>
      </c>
      <c r="H282" s="409">
        <v>29.49931488</v>
      </c>
      <c r="I282" s="230">
        <v>1026.1199999999999</v>
      </c>
      <c r="J282" s="410" t="s">
        <v>36</v>
      </c>
      <c r="K282" s="230">
        <v>351</v>
      </c>
      <c r="L282" s="119"/>
      <c r="M282" s="119"/>
      <c r="N282" s="119"/>
      <c r="O282" s="119"/>
      <c r="P282" s="119"/>
      <c r="Q282" s="119"/>
      <c r="R282" s="119"/>
      <c r="S282" s="119"/>
      <c r="T282" s="119"/>
      <c r="U282" s="119"/>
      <c r="V282" s="119"/>
      <c r="W282" s="119"/>
      <c r="X282" s="119"/>
      <c r="Y282" s="119"/>
      <c r="Z282" s="119"/>
      <c r="AA282" s="119"/>
      <c r="AB282" s="119"/>
      <c r="AC282" s="119"/>
      <c r="AD282" s="119"/>
      <c r="AE282" s="119"/>
      <c r="AF282" s="119"/>
      <c r="AG282" s="119"/>
      <c r="AH282" s="119"/>
      <c r="AI282" s="119"/>
      <c r="AJ282" s="119"/>
      <c r="AK282" s="119"/>
      <c r="AL282" s="119"/>
      <c r="AM282" s="119"/>
    </row>
    <row r="283" spans="1:44" ht="39.950000000000003" customHeight="1" x14ac:dyDescent="0.2">
      <c r="A283" s="119"/>
      <c r="B283" s="473">
        <v>2024</v>
      </c>
      <c r="C283" s="473"/>
      <c r="D283" s="408">
        <v>18</v>
      </c>
      <c r="E283" s="230">
        <v>275.93290848698342</v>
      </c>
      <c r="F283" s="408">
        <v>102</v>
      </c>
      <c r="G283" s="230">
        <v>862.47848539928009</v>
      </c>
      <c r="H283" s="409">
        <v>56.684186075199996</v>
      </c>
      <c r="I283" s="230">
        <v>401.57536522133881</v>
      </c>
      <c r="J283" s="410" t="s">
        <v>36</v>
      </c>
      <c r="K283" s="230">
        <v>766.81311866460499</v>
      </c>
      <c r="L283" s="119"/>
      <c r="M283" s="119"/>
      <c r="N283" s="119"/>
      <c r="O283" s="119"/>
      <c r="P283" s="119"/>
      <c r="Q283" s="119"/>
      <c r="R283" s="119"/>
      <c r="S283" s="119"/>
      <c r="T283" s="119"/>
      <c r="U283" s="119"/>
      <c r="V283" s="119"/>
      <c r="W283" s="119"/>
      <c r="X283" s="119"/>
      <c r="Y283" s="119"/>
      <c r="Z283" s="119"/>
      <c r="AA283" s="119"/>
      <c r="AB283" s="119"/>
      <c r="AC283" s="119"/>
      <c r="AD283" s="119"/>
      <c r="AE283" s="119"/>
      <c r="AF283" s="119"/>
      <c r="AG283" s="119"/>
      <c r="AH283" s="119"/>
      <c r="AI283" s="119"/>
      <c r="AJ283" s="119"/>
      <c r="AK283" s="119"/>
      <c r="AL283" s="119"/>
      <c r="AM283" s="119"/>
    </row>
    <row r="284" spans="1:44" ht="39.950000000000003" customHeight="1" x14ac:dyDescent="0.2">
      <c r="A284" s="119"/>
      <c r="B284" s="473">
        <v>2025</v>
      </c>
      <c r="C284" s="473"/>
      <c r="D284" s="411">
        <v>244.74700000000001</v>
      </c>
      <c r="E284" s="229">
        <v>46.28</v>
      </c>
      <c r="F284" s="411">
        <v>28.08</v>
      </c>
      <c r="G284" s="229">
        <v>629.24</v>
      </c>
      <c r="H284" s="412">
        <v>93.362240568000004</v>
      </c>
      <c r="I284" s="229">
        <v>769.3</v>
      </c>
      <c r="J284" s="412" t="s">
        <v>36</v>
      </c>
      <c r="K284" s="229">
        <v>398.55</v>
      </c>
      <c r="L284" s="119"/>
      <c r="M284" s="119"/>
      <c r="N284" s="119"/>
      <c r="O284" s="119"/>
      <c r="P284" s="119"/>
      <c r="Q284" s="119"/>
      <c r="R284" s="119"/>
      <c r="S284" s="119"/>
      <c r="T284" s="119"/>
      <c r="U284" s="119"/>
      <c r="V284" s="119"/>
      <c r="W284" s="119"/>
      <c r="X284" s="119"/>
      <c r="Y284" s="119"/>
      <c r="Z284" s="119"/>
      <c r="AA284" s="119"/>
      <c r="AB284" s="119"/>
      <c r="AC284" s="119"/>
      <c r="AD284" s="119"/>
      <c r="AE284" s="119"/>
      <c r="AF284" s="119"/>
      <c r="AG284" s="119"/>
      <c r="AH284" s="119"/>
      <c r="AI284" s="119"/>
      <c r="AJ284" s="119"/>
      <c r="AK284" s="119"/>
      <c r="AL284" s="119"/>
      <c r="AM284" s="119"/>
    </row>
    <row r="285" spans="1:44" ht="17.25" customHeight="1" x14ac:dyDescent="0.2">
      <c r="B285" s="540" t="s">
        <v>925</v>
      </c>
      <c r="C285" s="540"/>
      <c r="D285" s="540"/>
      <c r="E285" s="540"/>
      <c r="F285" s="540"/>
      <c r="G285" s="540"/>
      <c r="H285" s="540"/>
      <c r="I285" s="540"/>
      <c r="J285" s="540"/>
      <c r="K285" s="540"/>
    </row>
    <row r="286" spans="1:44" ht="20.100000000000001" customHeight="1" x14ac:dyDescent="0.2">
      <c r="B286" s="124"/>
      <c r="C286" s="124"/>
      <c r="D286" s="151"/>
      <c r="E286" s="151"/>
      <c r="F286" s="151"/>
      <c r="G286" s="151"/>
      <c r="H286" s="151"/>
      <c r="I286" s="151"/>
      <c r="J286" s="153"/>
    </row>
    <row r="287" spans="1:44" s="215" customFormat="1" ht="18" x14ac:dyDescent="0.25">
      <c r="A287" s="186"/>
      <c r="B287" s="479" t="s">
        <v>281</v>
      </c>
      <c r="C287" s="479"/>
      <c r="D287" s="479"/>
      <c r="E287" s="187"/>
      <c r="F287" s="187"/>
      <c r="G287" s="188"/>
      <c r="H287" s="188"/>
      <c r="I287" s="188"/>
      <c r="J287" s="188"/>
      <c r="K287" s="186"/>
    </row>
    <row r="288" spans="1:44" ht="12" customHeight="1" x14ac:dyDescent="0.25">
      <c r="A288" s="519"/>
      <c r="B288" s="63"/>
      <c r="C288" s="63"/>
      <c r="D288" s="61"/>
      <c r="E288" s="61"/>
      <c r="F288" s="61"/>
    </row>
    <row r="289" spans="1:11" ht="16.5" customHeight="1" x14ac:dyDescent="0.2">
      <c r="A289" s="519"/>
      <c r="B289" s="514" t="s">
        <v>282</v>
      </c>
      <c r="C289" s="514"/>
      <c r="D289" s="514"/>
      <c r="E289" s="514"/>
      <c r="F289" s="514"/>
      <c r="G289" s="514"/>
      <c r="H289" s="514"/>
      <c r="I289" s="514"/>
      <c r="J289" s="514"/>
    </row>
    <row r="290" spans="1:11" ht="10.5" customHeight="1" x14ac:dyDescent="0.25">
      <c r="A290" s="519"/>
      <c r="B290" s="63"/>
      <c r="C290" s="63"/>
      <c r="D290" s="61"/>
      <c r="E290" s="61"/>
      <c r="F290" s="61"/>
    </row>
    <row r="291" spans="1:11" x14ac:dyDescent="0.2">
      <c r="A291" s="519"/>
      <c r="B291" s="123" t="s">
        <v>158</v>
      </c>
      <c r="C291" s="123"/>
      <c r="D291" s="507"/>
      <c r="E291" s="507"/>
      <c r="F291" s="507"/>
      <c r="G291" s="507"/>
      <c r="H291" s="507"/>
      <c r="I291" s="507"/>
      <c r="J291" s="123"/>
    </row>
    <row r="292" spans="1:11" ht="199.5" customHeight="1" x14ac:dyDescent="0.2">
      <c r="B292" s="473">
        <v>2024</v>
      </c>
      <c r="C292" s="473"/>
      <c r="D292" s="474" t="s">
        <v>283</v>
      </c>
      <c r="E292" s="474"/>
      <c r="F292" s="474"/>
      <c r="G292" s="474"/>
      <c r="H292" s="474"/>
      <c r="I292" s="474"/>
      <c r="J292" s="474"/>
    </row>
    <row r="293" spans="1:11" ht="199.5" customHeight="1" x14ac:dyDescent="0.2">
      <c r="B293" s="473">
        <v>2025</v>
      </c>
      <c r="C293" s="473"/>
      <c r="D293" s="474" t="s">
        <v>926</v>
      </c>
      <c r="E293" s="474"/>
      <c r="F293" s="474"/>
      <c r="G293" s="474"/>
      <c r="H293" s="474"/>
      <c r="I293" s="474"/>
      <c r="J293" s="474"/>
    </row>
    <row r="294" spans="1:11" ht="15" customHeight="1" x14ac:dyDescent="0.25">
      <c r="B294" s="63"/>
      <c r="C294" s="63"/>
      <c r="D294" s="61"/>
      <c r="E294" s="61"/>
      <c r="F294" s="61"/>
    </row>
    <row r="295" spans="1:11" s="215" customFormat="1" ht="18" x14ac:dyDescent="0.25">
      <c r="A295" s="186"/>
      <c r="B295" s="479" t="s">
        <v>284</v>
      </c>
      <c r="C295" s="479"/>
      <c r="D295" s="479"/>
      <c r="E295" s="187"/>
      <c r="F295" s="187"/>
      <c r="G295" s="188"/>
      <c r="H295" s="188"/>
      <c r="I295" s="188"/>
      <c r="J295" s="188"/>
      <c r="K295" s="186"/>
    </row>
    <row r="296" spans="1:11" ht="19.5" x14ac:dyDescent="0.25">
      <c r="A296" s="519"/>
      <c r="B296" s="63"/>
      <c r="C296" s="63"/>
      <c r="D296" s="61"/>
      <c r="E296" s="61"/>
      <c r="F296" s="61"/>
    </row>
    <row r="297" spans="1:11" ht="16.5" customHeight="1" x14ac:dyDescent="0.2">
      <c r="A297" s="519"/>
      <c r="B297" s="514" t="s">
        <v>285</v>
      </c>
      <c r="C297" s="514"/>
      <c r="D297" s="514"/>
      <c r="E297" s="514"/>
      <c r="F297" s="514"/>
      <c r="G297" s="514"/>
      <c r="H297" s="514"/>
      <c r="I297" s="514"/>
      <c r="J297" s="514"/>
    </row>
    <row r="298" spans="1:11" ht="19.5" x14ac:dyDescent="0.25">
      <c r="A298" s="519"/>
      <c r="B298" s="63"/>
      <c r="C298" s="63"/>
      <c r="D298" s="61"/>
      <c r="E298" s="61"/>
      <c r="F298" s="61"/>
    </row>
    <row r="299" spans="1:11" x14ac:dyDescent="0.2">
      <c r="A299" s="519"/>
      <c r="B299" s="123" t="s">
        <v>158</v>
      </c>
      <c r="C299" s="123"/>
      <c r="D299" s="507"/>
      <c r="E299" s="507"/>
      <c r="F299" s="507"/>
      <c r="G299" s="507"/>
      <c r="H299" s="507"/>
      <c r="I299" s="507"/>
      <c r="J299" s="123"/>
    </row>
    <row r="300" spans="1:11" ht="192.75" customHeight="1" x14ac:dyDescent="0.2">
      <c r="A300" s="519"/>
      <c r="B300" s="473">
        <v>2024</v>
      </c>
      <c r="C300" s="473"/>
      <c r="D300" s="474" t="s">
        <v>286</v>
      </c>
      <c r="E300" s="474"/>
      <c r="F300" s="474"/>
      <c r="G300" s="474"/>
      <c r="H300" s="474"/>
      <c r="I300" s="474"/>
      <c r="J300" s="474"/>
    </row>
    <row r="301" spans="1:11" ht="192.75" customHeight="1" x14ac:dyDescent="0.2">
      <c r="A301" s="119"/>
      <c r="B301" s="473">
        <v>2025</v>
      </c>
      <c r="C301" s="473"/>
      <c r="D301" s="474" t="s">
        <v>927</v>
      </c>
      <c r="E301" s="474"/>
      <c r="F301" s="474"/>
      <c r="G301" s="474"/>
      <c r="H301" s="474"/>
      <c r="I301" s="474"/>
      <c r="J301" s="474"/>
    </row>
    <row r="302" spans="1:11" ht="15" customHeight="1" x14ac:dyDescent="0.25">
      <c r="B302" s="63"/>
      <c r="C302" s="63"/>
      <c r="D302" s="61"/>
      <c r="E302" s="61"/>
      <c r="F302" s="61"/>
    </row>
    <row r="303" spans="1:11" ht="15" customHeight="1" x14ac:dyDescent="0.25">
      <c r="B303" s="63"/>
      <c r="C303" s="63"/>
      <c r="D303" s="61"/>
      <c r="E303" s="61"/>
      <c r="F303" s="61"/>
    </row>
    <row r="304" spans="1:11" s="215" customFormat="1" ht="18" x14ac:dyDescent="0.25">
      <c r="A304" s="186"/>
      <c r="B304" s="479" t="s">
        <v>287</v>
      </c>
      <c r="C304" s="479"/>
      <c r="D304" s="479"/>
      <c r="E304" s="187"/>
      <c r="F304" s="187"/>
      <c r="G304" s="188"/>
      <c r="H304" s="188"/>
      <c r="I304" s="188"/>
      <c r="J304" s="188"/>
      <c r="K304" s="186"/>
    </row>
    <row r="305" spans="1:11" ht="19.5" x14ac:dyDescent="0.25">
      <c r="A305" s="519"/>
      <c r="B305" s="63"/>
      <c r="C305" s="63"/>
      <c r="D305" s="61"/>
      <c r="E305" s="61"/>
      <c r="F305" s="61"/>
    </row>
    <row r="306" spans="1:11" x14ac:dyDescent="0.2">
      <c r="A306" s="519"/>
      <c r="B306" s="514" t="s">
        <v>288</v>
      </c>
      <c r="C306" s="514"/>
      <c r="D306" s="514"/>
      <c r="E306" s="514"/>
      <c r="F306" s="514"/>
      <c r="G306" s="514"/>
      <c r="H306" s="514"/>
      <c r="I306" s="514"/>
      <c r="J306" s="514"/>
    </row>
    <row r="307" spans="1:11" ht="16.5" customHeight="1" x14ac:dyDescent="0.2">
      <c r="A307" s="519"/>
      <c r="B307" s="514" t="s">
        <v>289</v>
      </c>
      <c r="C307" s="514"/>
      <c r="D307" s="514"/>
      <c r="E307" s="514"/>
      <c r="F307" s="514"/>
      <c r="G307" s="514"/>
      <c r="H307" s="514"/>
      <c r="I307" s="514"/>
      <c r="J307" s="514"/>
    </row>
    <row r="308" spans="1:11" ht="19.5" x14ac:dyDescent="0.25">
      <c r="A308" s="519"/>
      <c r="B308" s="63"/>
      <c r="C308" s="63"/>
      <c r="D308" s="61"/>
      <c r="E308" s="61"/>
      <c r="F308" s="61"/>
    </row>
    <row r="309" spans="1:11" ht="21.95" customHeight="1" x14ac:dyDescent="0.2">
      <c r="A309" s="519"/>
      <c r="B309" s="507" t="s">
        <v>158</v>
      </c>
      <c r="C309" s="507"/>
      <c r="D309" s="507" t="s">
        <v>290</v>
      </c>
      <c r="E309" s="507"/>
      <c r="F309" s="507"/>
      <c r="G309" s="507"/>
      <c r="H309" s="507"/>
      <c r="I309" s="507"/>
      <c r="J309" s="507"/>
      <c r="K309" s="507"/>
    </row>
    <row r="310" spans="1:11" ht="21.95" customHeight="1" x14ac:dyDescent="0.2">
      <c r="A310" s="519"/>
      <c r="B310" s="507"/>
      <c r="C310" s="507"/>
      <c r="D310" s="507" t="s">
        <v>159</v>
      </c>
      <c r="E310" s="507"/>
      <c r="F310" s="507"/>
      <c r="G310" s="507"/>
      <c r="H310" s="507" t="s">
        <v>214</v>
      </c>
      <c r="I310" s="507"/>
      <c r="J310" s="507"/>
      <c r="K310" s="507"/>
    </row>
    <row r="311" spans="1:11" x14ac:dyDescent="0.2">
      <c r="A311" s="519"/>
      <c r="B311" s="507"/>
      <c r="C311" s="507"/>
      <c r="D311" s="534" t="s">
        <v>291</v>
      </c>
      <c r="E311" s="534"/>
      <c r="F311" s="534" t="s">
        <v>292</v>
      </c>
      <c r="G311" s="534"/>
      <c r="H311" s="534" t="s">
        <v>291</v>
      </c>
      <c r="I311" s="534"/>
      <c r="J311" s="534" t="s">
        <v>292</v>
      </c>
      <c r="K311" s="534"/>
    </row>
    <row r="312" spans="1:11" ht="28.5" customHeight="1" x14ac:dyDescent="0.2">
      <c r="A312" s="519"/>
      <c r="B312" s="473">
        <v>2024</v>
      </c>
      <c r="C312" s="473"/>
      <c r="D312" s="535">
        <v>2884.12</v>
      </c>
      <c r="E312" s="535"/>
      <c r="F312" s="535">
        <v>6766.33</v>
      </c>
      <c r="G312" s="535"/>
      <c r="H312" s="535">
        <v>14062.38</v>
      </c>
      <c r="I312" s="535"/>
      <c r="J312" s="536">
        <v>6538.53</v>
      </c>
      <c r="K312" s="536"/>
    </row>
    <row r="313" spans="1:11" ht="28.5" customHeight="1" x14ac:dyDescent="0.2">
      <c r="A313" s="519"/>
      <c r="B313" s="473">
        <v>2025</v>
      </c>
      <c r="C313" s="473"/>
      <c r="D313" s="535">
        <v>2592.54</v>
      </c>
      <c r="E313" s="535"/>
      <c r="F313" s="535">
        <v>11271.91</v>
      </c>
      <c r="G313" s="535"/>
      <c r="H313" s="535">
        <v>12649</v>
      </c>
      <c r="I313" s="535"/>
      <c r="J313" s="536">
        <v>7427.94</v>
      </c>
      <c r="K313" s="536"/>
    </row>
    <row r="314" spans="1:11" ht="15" customHeight="1" x14ac:dyDescent="0.2">
      <c r="A314" s="519"/>
      <c r="B314" s="514" t="s">
        <v>928</v>
      </c>
      <c r="C314" s="514"/>
      <c r="D314" s="514"/>
      <c r="E314" s="514"/>
      <c r="F314" s="514"/>
      <c r="G314" s="514"/>
      <c r="H314" s="514"/>
      <c r="I314" s="514"/>
      <c r="J314" s="514"/>
      <c r="K314" s="514"/>
    </row>
    <row r="315" spans="1:11" ht="15" customHeight="1" x14ac:dyDescent="0.2">
      <c r="A315" s="519"/>
      <c r="D315" s="44"/>
      <c r="E315" s="44"/>
      <c r="F315" s="44"/>
    </row>
    <row r="316" spans="1:11" s="215" customFormat="1" ht="18" x14ac:dyDescent="0.25">
      <c r="A316" s="186"/>
      <c r="B316" s="479" t="s">
        <v>293</v>
      </c>
      <c r="C316" s="479"/>
      <c r="D316" s="479"/>
      <c r="E316" s="187"/>
      <c r="F316" s="187"/>
      <c r="G316" s="188"/>
      <c r="H316" s="188"/>
      <c r="I316" s="188"/>
      <c r="J316" s="188"/>
      <c r="K316" s="186"/>
    </row>
    <row r="317" spans="1:11" ht="19.5" x14ac:dyDescent="0.25">
      <c r="A317" s="519"/>
      <c r="B317" s="63"/>
      <c r="C317" s="63"/>
      <c r="D317" s="61"/>
      <c r="E317" s="61"/>
      <c r="F317" s="61"/>
    </row>
    <row r="318" spans="1:11" x14ac:dyDescent="0.2">
      <c r="A318" s="519"/>
      <c r="B318" s="514" t="s">
        <v>294</v>
      </c>
      <c r="C318" s="514"/>
      <c r="D318" s="514"/>
      <c r="E318" s="514"/>
      <c r="F318" s="514"/>
      <c r="G318" s="514"/>
      <c r="H318" s="514"/>
      <c r="I318" s="514"/>
      <c r="J318" s="514"/>
    </row>
    <row r="319" spans="1:11" ht="12.95" customHeight="1" x14ac:dyDescent="0.25">
      <c r="A319" s="519"/>
      <c r="B319" s="63"/>
      <c r="C319" s="63"/>
      <c r="D319" s="61"/>
      <c r="E319" s="61"/>
      <c r="F319" s="61"/>
    </row>
    <row r="320" spans="1:11" ht="16.5" customHeight="1" x14ac:dyDescent="0.2">
      <c r="A320" s="519"/>
      <c r="B320" s="514" t="s">
        <v>295</v>
      </c>
      <c r="C320" s="514"/>
      <c r="D320" s="514"/>
      <c r="E320" s="514"/>
      <c r="F320" s="514"/>
      <c r="G320" s="514"/>
      <c r="H320" s="514"/>
      <c r="I320" s="514"/>
      <c r="J320" s="514"/>
    </row>
    <row r="321" spans="1:40" ht="16.5" customHeight="1" x14ac:dyDescent="0.2">
      <c r="A321" s="519"/>
      <c r="B321" s="120"/>
      <c r="C321" s="120"/>
      <c r="D321" s="120"/>
      <c r="E321" s="120"/>
      <c r="F321" s="120"/>
      <c r="G321" s="120"/>
      <c r="H321" s="120"/>
      <c r="I321" s="120"/>
      <c r="J321" s="120"/>
    </row>
    <row r="322" spans="1:40" ht="19.5" x14ac:dyDescent="0.25">
      <c r="A322" s="519"/>
      <c r="B322" s="63"/>
      <c r="C322" s="63"/>
      <c r="D322" s="507" t="s">
        <v>296</v>
      </c>
      <c r="E322" s="507"/>
      <c r="F322" s="507"/>
      <c r="G322" s="507"/>
      <c r="H322" s="507"/>
      <c r="I322" s="507"/>
      <c r="J322" s="507"/>
      <c r="K322" s="507"/>
    </row>
    <row r="323" spans="1:40" ht="18" customHeight="1" x14ac:dyDescent="0.2">
      <c r="A323" s="519"/>
      <c r="B323" s="507" t="s">
        <v>158</v>
      </c>
      <c r="C323" s="507"/>
      <c r="D323" s="507" t="s">
        <v>159</v>
      </c>
      <c r="E323" s="507"/>
      <c r="F323" s="507"/>
      <c r="G323" s="507"/>
      <c r="H323" s="507" t="s">
        <v>214</v>
      </c>
      <c r="I323" s="507"/>
      <c r="J323" s="507"/>
      <c r="K323" s="507"/>
    </row>
    <row r="324" spans="1:40" ht="18" customHeight="1" x14ac:dyDescent="0.2">
      <c r="A324" s="519"/>
      <c r="B324" s="507"/>
      <c r="C324" s="507"/>
      <c r="D324" s="525" t="s">
        <v>291</v>
      </c>
      <c r="E324" s="526"/>
      <c r="F324" s="527" t="s">
        <v>292</v>
      </c>
      <c r="G324" s="528"/>
      <c r="H324" s="528" t="s">
        <v>291</v>
      </c>
      <c r="I324" s="533"/>
      <c r="J324" s="533" t="s">
        <v>292</v>
      </c>
      <c r="K324" s="552"/>
    </row>
    <row r="325" spans="1:40" ht="39.75" customHeight="1" x14ac:dyDescent="0.2">
      <c r="A325" s="519"/>
      <c r="B325" s="507"/>
      <c r="C325" s="507"/>
      <c r="D325" s="264" t="s">
        <v>297</v>
      </c>
      <c r="E325" s="265" t="s">
        <v>298</v>
      </c>
      <c r="F325" s="272" t="s">
        <v>297</v>
      </c>
      <c r="G325" s="271" t="s">
        <v>298</v>
      </c>
      <c r="H325" s="277" t="s">
        <v>297</v>
      </c>
      <c r="I325" s="278" t="s">
        <v>298</v>
      </c>
      <c r="J325" s="263" t="s">
        <v>297</v>
      </c>
      <c r="K325" s="273" t="s">
        <v>298</v>
      </c>
    </row>
    <row r="326" spans="1:40" ht="20.100000000000001" customHeight="1" x14ac:dyDescent="0.2">
      <c r="A326" s="519"/>
      <c r="B326" s="529">
        <v>2023</v>
      </c>
      <c r="C326" s="530"/>
      <c r="D326" s="266">
        <v>383.24</v>
      </c>
      <c r="E326" s="266">
        <v>2232.3534</v>
      </c>
      <c r="F326" s="275">
        <v>4812.3150000000005</v>
      </c>
      <c r="G326" s="276">
        <v>1845.3600000000001</v>
      </c>
      <c r="H326" s="275">
        <v>3315.7883900000006</v>
      </c>
      <c r="I326" s="276">
        <v>6855.6510099999996</v>
      </c>
      <c r="J326" s="154">
        <v>8341.0930000000008</v>
      </c>
      <c r="K326" s="267">
        <v>1678.7800000000002</v>
      </c>
    </row>
    <row r="327" spans="1:40" ht="20.100000000000001" customHeight="1" x14ac:dyDescent="0.2">
      <c r="A327" s="519"/>
      <c r="B327" s="531">
        <v>2024</v>
      </c>
      <c r="C327" s="532"/>
      <c r="D327" s="266">
        <v>374.94</v>
      </c>
      <c r="E327" s="266">
        <v>2509.1799999999998</v>
      </c>
      <c r="F327" s="266">
        <v>4488.2719999999999</v>
      </c>
      <c r="G327" s="267">
        <v>2278.0600000000004</v>
      </c>
      <c r="H327" s="266">
        <v>7387.18</v>
      </c>
      <c r="I327" s="267">
        <v>6675.18</v>
      </c>
      <c r="J327" s="154">
        <v>10407.555</v>
      </c>
      <c r="K327" s="267">
        <v>2276.3249999999998</v>
      </c>
    </row>
    <row r="328" spans="1:40" ht="20.100000000000001" customHeight="1" x14ac:dyDescent="0.2">
      <c r="A328" s="519"/>
      <c r="B328" s="531">
        <v>2025</v>
      </c>
      <c r="C328" s="532"/>
      <c r="D328" s="274">
        <v>466.45</v>
      </c>
      <c r="E328" s="268">
        <v>5184.75</v>
      </c>
      <c r="F328" s="268">
        <v>7477.22</v>
      </c>
      <c r="G328" s="270">
        <v>1938.89</v>
      </c>
      <c r="H328" s="268">
        <v>5488.93</v>
      </c>
      <c r="I328" s="270">
        <v>6775.44</v>
      </c>
      <c r="J328" s="269">
        <v>8428.94</v>
      </c>
      <c r="K328" s="270">
        <v>15964.67</v>
      </c>
    </row>
    <row r="329" spans="1:40" ht="45.6" customHeight="1" x14ac:dyDescent="0.2">
      <c r="A329" s="519"/>
      <c r="B329" s="477" t="s">
        <v>929</v>
      </c>
      <c r="C329" s="477"/>
      <c r="D329" s="477"/>
      <c r="E329" s="477"/>
      <c r="F329" s="477"/>
      <c r="G329" s="477"/>
      <c r="H329" s="477"/>
      <c r="I329" s="477"/>
      <c r="J329" s="477"/>
      <c r="K329" s="477"/>
    </row>
    <row r="330" spans="1:40" ht="15" customHeight="1" x14ac:dyDescent="0.25">
      <c r="B330" s="63"/>
      <c r="C330" s="63"/>
      <c r="D330" s="61"/>
      <c r="E330" s="61"/>
      <c r="F330" s="61"/>
    </row>
    <row r="331" spans="1:40" s="215" customFormat="1" ht="18" x14ac:dyDescent="0.25">
      <c r="A331" s="186"/>
      <c r="B331" s="479" t="s">
        <v>299</v>
      </c>
      <c r="C331" s="479"/>
      <c r="D331" s="479"/>
      <c r="E331" s="187"/>
      <c r="F331" s="187"/>
      <c r="G331" s="188"/>
      <c r="H331" s="188"/>
      <c r="I331" s="188"/>
      <c r="J331" s="188"/>
      <c r="K331" s="186"/>
    </row>
    <row r="332" spans="1:40" s="120" customFormat="1" ht="12.75" x14ac:dyDescent="0.25"/>
    <row r="333" spans="1:40" x14ac:dyDescent="0.2">
      <c r="A333" s="120"/>
      <c r="B333" s="522" t="s">
        <v>300</v>
      </c>
      <c r="C333" s="514"/>
      <c r="D333" s="514"/>
      <c r="E333" s="514"/>
      <c r="F333" s="514"/>
      <c r="G333" s="514"/>
      <c r="H333" s="514"/>
      <c r="I333" s="514"/>
      <c r="J333" s="514"/>
    </row>
    <row r="334" spans="1:40" s="120" customFormat="1" ht="12.75" x14ac:dyDescent="0.25"/>
    <row r="335" spans="1:40" s="120" customFormat="1" x14ac:dyDescent="0.25">
      <c r="B335" s="123" t="s">
        <v>158</v>
      </c>
      <c r="C335" s="123"/>
      <c r="D335" s="507"/>
      <c r="E335" s="507"/>
      <c r="F335" s="507"/>
      <c r="G335" s="507"/>
      <c r="H335" s="507"/>
      <c r="I335" s="507"/>
      <c r="J335" s="123"/>
    </row>
    <row r="336" spans="1:40" s="215" customFormat="1" ht="169.5" customHeight="1" x14ac:dyDescent="0.2">
      <c r="A336" s="120"/>
      <c r="B336" s="473">
        <v>2024</v>
      </c>
      <c r="C336" s="473"/>
      <c r="D336" s="474" t="s">
        <v>301</v>
      </c>
      <c r="E336" s="474"/>
      <c r="F336" s="474"/>
      <c r="G336" s="474"/>
      <c r="H336" s="474"/>
      <c r="I336" s="474"/>
      <c r="J336" s="474"/>
      <c r="K336" s="120"/>
      <c r="L336" s="120"/>
      <c r="M336" s="120"/>
      <c r="N336" s="120"/>
      <c r="O336" s="120"/>
      <c r="P336" s="120"/>
      <c r="Q336" s="120"/>
      <c r="R336" s="120"/>
      <c r="S336" s="120"/>
      <c r="T336" s="120"/>
      <c r="U336" s="120"/>
      <c r="V336" s="120"/>
      <c r="W336" s="120"/>
      <c r="X336" s="120"/>
      <c r="Y336" s="120"/>
      <c r="Z336" s="120"/>
      <c r="AA336" s="120"/>
      <c r="AB336" s="120"/>
      <c r="AC336" s="120"/>
      <c r="AD336" s="120"/>
      <c r="AE336" s="120"/>
      <c r="AF336" s="120"/>
      <c r="AG336" s="120"/>
      <c r="AH336" s="120"/>
      <c r="AI336" s="120"/>
      <c r="AJ336" s="120"/>
      <c r="AK336" s="120"/>
      <c r="AL336" s="120"/>
      <c r="AM336" s="120"/>
      <c r="AN336" s="120"/>
    </row>
    <row r="337" spans="1:40" s="215" customFormat="1" ht="169.5" customHeight="1" x14ac:dyDescent="0.2">
      <c r="A337" s="120"/>
      <c r="B337" s="473">
        <v>2025</v>
      </c>
      <c r="C337" s="473"/>
      <c r="D337" s="474" t="s">
        <v>930</v>
      </c>
      <c r="E337" s="474"/>
      <c r="F337" s="474"/>
      <c r="G337" s="474"/>
      <c r="H337" s="474"/>
      <c r="I337" s="474"/>
      <c r="J337" s="474"/>
      <c r="K337" s="120"/>
      <c r="L337" s="120"/>
      <c r="M337" s="120"/>
      <c r="N337" s="120"/>
      <c r="O337" s="120"/>
      <c r="P337" s="120"/>
      <c r="Q337" s="120"/>
      <c r="R337" s="120"/>
      <c r="S337" s="120"/>
      <c r="T337" s="120"/>
      <c r="U337" s="120"/>
      <c r="V337" s="120"/>
      <c r="W337" s="120"/>
      <c r="X337" s="120"/>
      <c r="Y337" s="120"/>
      <c r="Z337" s="120"/>
      <c r="AA337" s="120"/>
      <c r="AB337" s="120"/>
      <c r="AC337" s="120"/>
      <c r="AD337" s="120"/>
      <c r="AE337" s="120"/>
      <c r="AF337" s="120"/>
      <c r="AG337" s="120"/>
      <c r="AH337" s="120"/>
      <c r="AI337" s="120"/>
      <c r="AJ337" s="120"/>
      <c r="AK337" s="120"/>
      <c r="AL337" s="120"/>
      <c r="AM337" s="120"/>
      <c r="AN337" s="120"/>
    </row>
    <row r="338" spans="1:40" s="215" customFormat="1" ht="30" customHeight="1" x14ac:dyDescent="0.2">
      <c r="A338" s="120"/>
      <c r="B338" s="124"/>
      <c r="C338" s="124"/>
      <c r="D338" s="149"/>
      <c r="E338" s="149"/>
      <c r="F338" s="149"/>
      <c r="G338" s="149"/>
      <c r="H338" s="149"/>
      <c r="I338" s="149"/>
      <c r="J338" s="149"/>
      <c r="K338" s="120"/>
      <c r="L338" s="120"/>
      <c r="M338" s="120"/>
      <c r="N338" s="120"/>
      <c r="O338" s="120"/>
      <c r="P338" s="120"/>
      <c r="Q338" s="120"/>
      <c r="R338" s="120"/>
      <c r="S338" s="120"/>
      <c r="T338" s="120"/>
      <c r="U338" s="120"/>
      <c r="V338" s="120"/>
      <c r="W338" s="120"/>
      <c r="X338" s="120"/>
      <c r="Y338" s="120"/>
      <c r="Z338" s="120"/>
      <c r="AA338" s="120"/>
      <c r="AB338" s="120"/>
      <c r="AC338" s="120"/>
      <c r="AD338" s="120"/>
      <c r="AE338" s="120"/>
      <c r="AF338" s="120"/>
      <c r="AG338" s="120"/>
      <c r="AH338" s="120"/>
      <c r="AI338" s="120"/>
      <c r="AJ338" s="120"/>
      <c r="AK338" s="120"/>
      <c r="AL338" s="120"/>
      <c r="AM338" s="120"/>
      <c r="AN338" s="120"/>
    </row>
    <row r="339" spans="1:40" ht="15" customHeight="1" x14ac:dyDescent="0.25">
      <c r="B339" s="63"/>
      <c r="C339" s="63"/>
      <c r="D339" s="61"/>
      <c r="E339" s="61"/>
      <c r="F339" s="61"/>
    </row>
    <row r="340" spans="1:40" s="215" customFormat="1" ht="18" x14ac:dyDescent="0.25">
      <c r="A340" s="186"/>
      <c r="B340" s="479" t="s">
        <v>302</v>
      </c>
      <c r="C340" s="479"/>
      <c r="D340" s="479"/>
      <c r="E340" s="187"/>
      <c r="F340" s="187"/>
      <c r="G340" s="188"/>
      <c r="H340" s="188"/>
      <c r="I340" s="188"/>
      <c r="J340" s="188"/>
      <c r="K340" s="186"/>
      <c r="L340" s="186"/>
      <c r="M340" s="186"/>
      <c r="N340" s="186"/>
      <c r="O340" s="186"/>
      <c r="P340" s="186"/>
      <c r="Q340" s="186"/>
      <c r="R340" s="186"/>
      <c r="S340" s="186"/>
      <c r="T340" s="186"/>
      <c r="U340" s="186"/>
      <c r="V340" s="186"/>
      <c r="W340" s="186"/>
      <c r="X340" s="186"/>
      <c r="Y340" s="186"/>
      <c r="Z340" s="186"/>
      <c r="AA340" s="186"/>
      <c r="AB340" s="186"/>
      <c r="AC340" s="186"/>
      <c r="AD340" s="186"/>
      <c r="AE340" s="186"/>
      <c r="AF340" s="186"/>
      <c r="AG340" s="186"/>
      <c r="AH340" s="186"/>
      <c r="AI340" s="186"/>
      <c r="AJ340" s="186"/>
      <c r="AK340" s="186"/>
      <c r="AL340" s="186"/>
      <c r="AM340" s="186"/>
      <c r="AN340" s="186"/>
    </row>
    <row r="341" spans="1:40" s="120" customFormat="1" ht="12.75" x14ac:dyDescent="0.25">
      <c r="A341" s="519"/>
    </row>
    <row r="342" spans="1:40" x14ac:dyDescent="0.2">
      <c r="A342" s="519"/>
      <c r="B342" s="522" t="s">
        <v>303</v>
      </c>
      <c r="C342" s="514"/>
      <c r="D342" s="514"/>
      <c r="E342" s="514"/>
      <c r="F342" s="514"/>
      <c r="G342" s="514"/>
      <c r="H342" s="514"/>
      <c r="I342" s="514"/>
      <c r="J342" s="514"/>
    </row>
    <row r="343" spans="1:40" ht="19.5" x14ac:dyDescent="0.25">
      <c r="A343" s="519"/>
      <c r="B343" s="63"/>
      <c r="C343" s="63"/>
      <c r="D343" s="61"/>
      <c r="E343" s="150"/>
      <c r="F343" s="61"/>
    </row>
    <row r="344" spans="1:40" s="120" customFormat="1" x14ac:dyDescent="0.25">
      <c r="B344" s="123" t="s">
        <v>158</v>
      </c>
      <c r="C344" s="123"/>
      <c r="D344" s="507"/>
      <c r="E344" s="507"/>
      <c r="F344" s="507"/>
      <c r="G344" s="507"/>
      <c r="H344" s="507"/>
      <c r="I344" s="507"/>
      <c r="J344" s="123"/>
    </row>
    <row r="345" spans="1:40" s="215" customFormat="1" ht="114" customHeight="1" x14ac:dyDescent="0.2">
      <c r="A345" s="120"/>
      <c r="B345" s="473">
        <v>2024</v>
      </c>
      <c r="C345" s="473"/>
      <c r="D345" s="474" t="s">
        <v>304</v>
      </c>
      <c r="E345" s="474"/>
      <c r="F345" s="474"/>
      <c r="G345" s="474"/>
      <c r="H345" s="474"/>
      <c r="I345" s="474"/>
      <c r="J345" s="474"/>
      <c r="K345" s="120"/>
      <c r="L345" s="120"/>
      <c r="M345" s="120"/>
      <c r="N345" s="120"/>
      <c r="O345" s="120"/>
      <c r="P345" s="120"/>
      <c r="Q345" s="120"/>
      <c r="R345" s="120"/>
      <c r="S345" s="120"/>
      <c r="T345" s="120"/>
      <c r="U345" s="120"/>
      <c r="V345" s="120"/>
      <c r="W345" s="120"/>
      <c r="X345" s="120"/>
      <c r="Y345" s="120"/>
      <c r="Z345" s="120"/>
      <c r="AA345" s="120"/>
      <c r="AB345" s="120"/>
      <c r="AC345" s="120"/>
      <c r="AD345" s="120"/>
      <c r="AE345" s="120"/>
      <c r="AF345" s="120"/>
      <c r="AG345" s="120"/>
      <c r="AH345" s="120"/>
      <c r="AI345" s="120"/>
      <c r="AJ345" s="120"/>
      <c r="AK345" s="120"/>
      <c r="AL345" s="120"/>
      <c r="AM345" s="120"/>
      <c r="AN345" s="120"/>
    </row>
    <row r="346" spans="1:40" s="215" customFormat="1" ht="114" customHeight="1" x14ac:dyDescent="0.2">
      <c r="A346" s="120"/>
      <c r="B346" s="473">
        <v>2025</v>
      </c>
      <c r="C346" s="473"/>
      <c r="D346" s="474" t="s">
        <v>931</v>
      </c>
      <c r="E346" s="474"/>
      <c r="F346" s="474"/>
      <c r="G346" s="474"/>
      <c r="H346" s="474"/>
      <c r="I346" s="474"/>
      <c r="J346" s="474"/>
      <c r="K346" s="120"/>
      <c r="L346" s="120"/>
      <c r="M346" s="120"/>
      <c r="N346" s="120"/>
      <c r="O346" s="120"/>
      <c r="P346" s="120"/>
      <c r="Q346" s="120"/>
      <c r="R346" s="120"/>
      <c r="S346" s="120"/>
      <c r="T346" s="120"/>
      <c r="U346" s="120"/>
      <c r="V346" s="120"/>
      <c r="W346" s="120"/>
      <c r="X346" s="120"/>
      <c r="Y346" s="120"/>
      <c r="Z346" s="120"/>
      <c r="AA346" s="120"/>
      <c r="AB346" s="120"/>
      <c r="AC346" s="120"/>
      <c r="AD346" s="120"/>
      <c r="AE346" s="120"/>
      <c r="AF346" s="120"/>
      <c r="AG346" s="120"/>
      <c r="AH346" s="120"/>
      <c r="AI346" s="120"/>
      <c r="AJ346" s="120"/>
      <c r="AK346" s="120"/>
      <c r="AL346" s="120"/>
      <c r="AM346" s="120"/>
      <c r="AN346" s="120"/>
    </row>
    <row r="347" spans="1:40" ht="15" customHeight="1" x14ac:dyDescent="0.25">
      <c r="B347" s="63"/>
      <c r="C347" s="63"/>
      <c r="D347" s="61"/>
      <c r="E347" s="61"/>
      <c r="F347" s="61"/>
    </row>
    <row r="348" spans="1:40" ht="15" customHeight="1" x14ac:dyDescent="0.25">
      <c r="B348" s="63"/>
      <c r="C348" s="63"/>
      <c r="D348" s="61"/>
      <c r="E348" s="61"/>
      <c r="F348" s="61"/>
    </row>
    <row r="349" spans="1:40" s="215" customFormat="1" ht="18" x14ac:dyDescent="0.25">
      <c r="A349" s="186"/>
      <c r="B349" s="479" t="s">
        <v>305</v>
      </c>
      <c r="C349" s="479"/>
      <c r="D349" s="479"/>
      <c r="E349" s="187"/>
      <c r="F349" s="187"/>
      <c r="G349" s="188"/>
      <c r="H349" s="188"/>
      <c r="I349" s="188"/>
      <c r="J349" s="188"/>
      <c r="K349" s="186"/>
      <c r="L349" s="186"/>
      <c r="M349" s="186"/>
      <c r="N349" s="186"/>
      <c r="O349" s="186"/>
      <c r="P349" s="186"/>
      <c r="Q349" s="186"/>
      <c r="R349" s="186"/>
      <c r="S349" s="186"/>
      <c r="T349" s="186"/>
      <c r="U349" s="186"/>
      <c r="V349" s="186"/>
      <c r="W349" s="186"/>
      <c r="X349" s="186"/>
      <c r="Y349" s="186"/>
      <c r="Z349" s="186"/>
      <c r="AA349" s="186"/>
      <c r="AB349" s="186"/>
      <c r="AC349" s="186"/>
      <c r="AD349" s="186"/>
      <c r="AE349" s="186"/>
      <c r="AF349" s="186"/>
      <c r="AG349" s="186"/>
      <c r="AH349" s="186"/>
      <c r="AI349" s="186"/>
      <c r="AJ349" s="186"/>
      <c r="AK349" s="186"/>
      <c r="AL349" s="186"/>
      <c r="AM349" s="186"/>
    </row>
    <row r="350" spans="1:40" ht="19.5" x14ac:dyDescent="0.25">
      <c r="A350" s="519"/>
      <c r="B350" s="63"/>
      <c r="C350" s="63"/>
      <c r="D350" s="61"/>
      <c r="E350" s="61"/>
      <c r="F350" s="61"/>
    </row>
    <row r="351" spans="1:40" x14ac:dyDescent="0.2">
      <c r="A351" s="519"/>
      <c r="B351" s="477" t="s">
        <v>306</v>
      </c>
      <c r="C351" s="477"/>
      <c r="D351" s="477"/>
      <c r="E351" s="477"/>
      <c r="F351" s="477"/>
      <c r="G351" s="477"/>
      <c r="H351" s="477"/>
      <c r="I351" s="477"/>
      <c r="J351" s="477"/>
    </row>
    <row r="352" spans="1:40" ht="31.5" customHeight="1" x14ac:dyDescent="0.2">
      <c r="A352" s="519"/>
      <c r="B352" s="477" t="s">
        <v>307</v>
      </c>
      <c r="C352" s="477"/>
      <c r="D352" s="477"/>
      <c r="E352" s="477"/>
      <c r="F352" s="477"/>
      <c r="G352" s="477"/>
      <c r="H352" s="477"/>
      <c r="I352" s="477"/>
      <c r="J352" s="477"/>
    </row>
    <row r="353" spans="1:39" ht="19.5" x14ac:dyDescent="0.25">
      <c r="A353" s="519"/>
      <c r="B353" s="63"/>
      <c r="C353" s="63"/>
      <c r="D353" s="61"/>
      <c r="E353" s="150"/>
      <c r="F353" s="61"/>
    </row>
    <row r="354" spans="1:39" ht="57" x14ac:dyDescent="0.2">
      <c r="A354" s="519"/>
      <c r="B354" s="232">
        <v>2025</v>
      </c>
      <c r="C354" s="213" t="s">
        <v>308</v>
      </c>
      <c r="D354" s="213" t="s">
        <v>309</v>
      </c>
      <c r="E354" s="213" t="s">
        <v>310</v>
      </c>
      <c r="F354" s="213" t="s">
        <v>311</v>
      </c>
      <c r="G354" s="213" t="s">
        <v>312</v>
      </c>
      <c r="H354" s="213" t="s">
        <v>313</v>
      </c>
      <c r="I354" s="213" t="s">
        <v>314</v>
      </c>
      <c r="J354" s="213" t="s">
        <v>315</v>
      </c>
      <c r="K354" s="213" t="s">
        <v>316</v>
      </c>
      <c r="L354" s="213" t="s">
        <v>317</v>
      </c>
      <c r="M354" s="213" t="s">
        <v>318</v>
      </c>
      <c r="N354" s="213" t="s">
        <v>319</v>
      </c>
      <c r="O354" s="213" t="s">
        <v>932</v>
      </c>
      <c r="P354" s="213" t="s">
        <v>934</v>
      </c>
      <c r="Q354" s="213" t="s">
        <v>936</v>
      </c>
      <c r="R354" s="213" t="s">
        <v>937</v>
      </c>
      <c r="S354" s="213" t="s">
        <v>939</v>
      </c>
      <c r="T354" s="213" t="s">
        <v>941</v>
      </c>
      <c r="U354" s="213" t="s">
        <v>942</v>
      </c>
      <c r="V354" s="213" t="s">
        <v>228</v>
      </c>
      <c r="W354" s="213" t="s">
        <v>943</v>
      </c>
      <c r="X354" s="213" t="s">
        <v>944</v>
      </c>
      <c r="Y354" s="213" t="s">
        <v>945</v>
      </c>
      <c r="Z354" s="213" t="s">
        <v>946</v>
      </c>
      <c r="AA354" s="213" t="s">
        <v>947</v>
      </c>
      <c r="AB354" s="213" t="s">
        <v>948</v>
      </c>
      <c r="AC354" s="213" t="s">
        <v>949</v>
      </c>
      <c r="AD354" s="213" t="s">
        <v>952</v>
      </c>
      <c r="AE354" s="213" t="s">
        <v>953</v>
      </c>
      <c r="AF354" s="213" t="s">
        <v>950</v>
      </c>
      <c r="AG354" s="213" t="s">
        <v>951</v>
      </c>
      <c r="AH354" s="213" t="s">
        <v>954</v>
      </c>
      <c r="AI354" s="213" t="s">
        <v>955</v>
      </c>
    </row>
    <row r="355" spans="1:39" ht="45" x14ac:dyDescent="0.2">
      <c r="A355" s="519"/>
      <c r="B355" s="231" t="s">
        <v>55</v>
      </c>
      <c r="C355" s="228" t="s">
        <v>320</v>
      </c>
      <c r="D355" s="228" t="s">
        <v>321</v>
      </c>
      <c r="E355" s="228" t="s">
        <v>322</v>
      </c>
      <c r="F355" s="228" t="s">
        <v>323</v>
      </c>
      <c r="G355" s="228" t="s">
        <v>324</v>
      </c>
      <c r="H355" s="228" t="s">
        <v>325</v>
      </c>
      <c r="I355" s="228" t="s">
        <v>326</v>
      </c>
      <c r="J355" s="228" t="s">
        <v>327</v>
      </c>
      <c r="K355" s="228" t="s">
        <v>328</v>
      </c>
      <c r="L355" s="228" t="s">
        <v>329</v>
      </c>
      <c r="M355" s="228" t="s">
        <v>330</v>
      </c>
      <c r="N355" s="228" t="s">
        <v>331</v>
      </c>
      <c r="O355" s="228" t="s">
        <v>933</v>
      </c>
      <c r="P355" s="228" t="s">
        <v>935</v>
      </c>
      <c r="Q355" s="228" t="s">
        <v>935</v>
      </c>
      <c r="R355" s="228" t="s">
        <v>938</v>
      </c>
      <c r="S355" s="228" t="s">
        <v>940</v>
      </c>
      <c r="T355" s="228" t="s">
        <v>956</v>
      </c>
      <c r="U355" s="228" t="s">
        <v>957</v>
      </c>
      <c r="V355" s="228" t="s">
        <v>960</v>
      </c>
      <c r="W355" s="228" t="s">
        <v>961</v>
      </c>
      <c r="X355" s="228" t="s">
        <v>962</v>
      </c>
      <c r="Y355" s="228" t="s">
        <v>963</v>
      </c>
      <c r="Z355" s="228" t="s">
        <v>964</v>
      </c>
      <c r="AA355" s="228" t="s">
        <v>965</v>
      </c>
      <c r="AB355" s="228" t="s">
        <v>966</v>
      </c>
      <c r="AC355" s="228" t="s">
        <v>967</v>
      </c>
      <c r="AD355" s="228" t="s">
        <v>968</v>
      </c>
      <c r="AE355" s="228" t="s">
        <v>969</v>
      </c>
      <c r="AF355" s="228" t="s">
        <v>970</v>
      </c>
      <c r="AG355" s="228" t="s">
        <v>971</v>
      </c>
      <c r="AH355" s="228" t="s">
        <v>968</v>
      </c>
      <c r="AI355" s="228" t="s">
        <v>969</v>
      </c>
      <c r="AJ355" s="153"/>
    </row>
    <row r="356" spans="1:39" ht="22.5" x14ac:dyDescent="0.2">
      <c r="A356" s="519"/>
      <c r="B356" s="231" t="s">
        <v>332</v>
      </c>
      <c r="C356" s="228" t="s">
        <v>333</v>
      </c>
      <c r="D356" s="228" t="s">
        <v>333</v>
      </c>
      <c r="E356" s="228" t="s">
        <v>333</v>
      </c>
      <c r="F356" s="228" t="s">
        <v>333</v>
      </c>
      <c r="G356" s="228" t="s">
        <v>333</v>
      </c>
      <c r="H356" s="228" t="s">
        <v>333</v>
      </c>
      <c r="I356" s="228" t="s">
        <v>333</v>
      </c>
      <c r="J356" s="228" t="s">
        <v>333</v>
      </c>
      <c r="K356" s="228" t="s">
        <v>333</v>
      </c>
      <c r="L356" s="228" t="s">
        <v>333</v>
      </c>
      <c r="M356" s="228" t="s">
        <v>330</v>
      </c>
      <c r="N356" s="228" t="s">
        <v>333</v>
      </c>
      <c r="O356" s="228" t="s">
        <v>333</v>
      </c>
      <c r="P356" s="228" t="s">
        <v>333</v>
      </c>
      <c r="Q356" s="228" t="s">
        <v>333</v>
      </c>
      <c r="R356" s="228" t="s">
        <v>333</v>
      </c>
      <c r="S356" s="228" t="s">
        <v>958</v>
      </c>
      <c r="T356" s="228" t="s">
        <v>958</v>
      </c>
      <c r="U356" s="228" t="s">
        <v>958</v>
      </c>
      <c r="V356" s="228" t="s">
        <v>958</v>
      </c>
      <c r="W356" s="228" t="s">
        <v>958</v>
      </c>
      <c r="X356" s="228" t="s">
        <v>958</v>
      </c>
      <c r="Y356" s="228" t="s">
        <v>958</v>
      </c>
      <c r="Z356" s="228" t="s">
        <v>958</v>
      </c>
      <c r="AA356" s="228" t="s">
        <v>333</v>
      </c>
      <c r="AB356" s="228" t="s">
        <v>333</v>
      </c>
      <c r="AC356" s="228" t="s">
        <v>333</v>
      </c>
      <c r="AD356" s="228"/>
      <c r="AE356" s="228" t="s">
        <v>333</v>
      </c>
      <c r="AF356" s="228" t="s">
        <v>333</v>
      </c>
      <c r="AG356" s="228" t="s">
        <v>333</v>
      </c>
      <c r="AH356" s="228" t="s">
        <v>333</v>
      </c>
      <c r="AI356" s="228" t="s">
        <v>333</v>
      </c>
      <c r="AJ356" s="153"/>
    </row>
    <row r="357" spans="1:39" ht="22.5" x14ac:dyDescent="0.2">
      <c r="A357" s="519"/>
      <c r="B357" s="231" t="s">
        <v>334</v>
      </c>
      <c r="C357" s="228" t="s">
        <v>335</v>
      </c>
      <c r="D357" s="228" t="s">
        <v>335</v>
      </c>
      <c r="E357" s="228" t="s">
        <v>335</v>
      </c>
      <c r="F357" s="228" t="s">
        <v>336</v>
      </c>
      <c r="G357" s="228" t="s">
        <v>336</v>
      </c>
      <c r="H357" s="228" t="s">
        <v>336</v>
      </c>
      <c r="I357" s="228" t="s">
        <v>335</v>
      </c>
      <c r="J357" s="228" t="s">
        <v>336</v>
      </c>
      <c r="K357" s="228" t="s">
        <v>335</v>
      </c>
      <c r="L357" s="228" t="s">
        <v>335</v>
      </c>
      <c r="M357" s="228" t="s">
        <v>330</v>
      </c>
      <c r="N357" s="228" t="s">
        <v>335</v>
      </c>
      <c r="O357" s="228" t="s">
        <v>335</v>
      </c>
      <c r="P357" s="228" t="s">
        <v>335</v>
      </c>
      <c r="Q357" s="228" t="s">
        <v>335</v>
      </c>
      <c r="R357" s="228" t="s">
        <v>335</v>
      </c>
      <c r="S357" s="228" t="s">
        <v>336</v>
      </c>
      <c r="T357" s="228" t="s">
        <v>336</v>
      </c>
      <c r="U357" s="228" t="s">
        <v>336</v>
      </c>
      <c r="V357" s="228" t="s">
        <v>336</v>
      </c>
      <c r="W357" s="228" t="s">
        <v>336</v>
      </c>
      <c r="X357" s="228" t="s">
        <v>336</v>
      </c>
      <c r="Y357" s="228" t="s">
        <v>336</v>
      </c>
      <c r="Z357" s="228" t="s">
        <v>336</v>
      </c>
      <c r="AA357" s="228" t="s">
        <v>335</v>
      </c>
      <c r="AB357" s="228" t="s">
        <v>335</v>
      </c>
      <c r="AC357" s="228" t="s">
        <v>335</v>
      </c>
      <c r="AD357" s="228"/>
      <c r="AE357" s="228" t="s">
        <v>335</v>
      </c>
      <c r="AF357" s="228" t="s">
        <v>335</v>
      </c>
      <c r="AG357" s="228" t="s">
        <v>335</v>
      </c>
      <c r="AH357" s="228" t="s">
        <v>335</v>
      </c>
      <c r="AI357" s="228" t="s">
        <v>335</v>
      </c>
      <c r="AJ357" s="153"/>
    </row>
    <row r="358" spans="1:39" ht="54.95" customHeight="1" x14ac:dyDescent="0.2">
      <c r="A358" s="519"/>
      <c r="B358" s="231" t="s">
        <v>337</v>
      </c>
      <c r="C358" s="228" t="s">
        <v>338</v>
      </c>
      <c r="D358" s="228" t="s">
        <v>339</v>
      </c>
      <c r="E358" s="228" t="s">
        <v>340</v>
      </c>
      <c r="F358" s="228" t="s">
        <v>341</v>
      </c>
      <c r="G358" s="228" t="s">
        <v>342</v>
      </c>
      <c r="H358" s="228" t="s">
        <v>341</v>
      </c>
      <c r="I358" s="228" t="s">
        <v>342</v>
      </c>
      <c r="J358" s="228" t="s">
        <v>342</v>
      </c>
      <c r="K358" s="228" t="s">
        <v>343</v>
      </c>
      <c r="L358" s="228" t="s">
        <v>344</v>
      </c>
      <c r="M358" s="228" t="s">
        <v>330</v>
      </c>
      <c r="N358" s="228" t="s">
        <v>345</v>
      </c>
      <c r="O358" s="228" t="s">
        <v>976</v>
      </c>
      <c r="P358" s="228" t="s">
        <v>977</v>
      </c>
      <c r="Q358" s="228" t="s">
        <v>977</v>
      </c>
      <c r="R358" s="228" t="s">
        <v>976</v>
      </c>
      <c r="S358" s="228" t="s">
        <v>977</v>
      </c>
      <c r="T358" s="228" t="s">
        <v>978</v>
      </c>
      <c r="U358" s="228" t="s">
        <v>978</v>
      </c>
      <c r="V358" s="228" t="s">
        <v>977</v>
      </c>
      <c r="W358" s="228" t="s">
        <v>977</v>
      </c>
      <c r="X358" s="228" t="s">
        <v>977</v>
      </c>
      <c r="Y358" s="228" t="s">
        <v>977</v>
      </c>
      <c r="Z358" s="228" t="s">
        <v>977</v>
      </c>
      <c r="AA358" s="228" t="s">
        <v>976</v>
      </c>
      <c r="AB358" s="228" t="s">
        <v>977</v>
      </c>
      <c r="AC358" s="228" t="s">
        <v>976</v>
      </c>
      <c r="AD358" s="228" t="s">
        <v>977</v>
      </c>
      <c r="AE358" s="228" t="s">
        <v>977</v>
      </c>
      <c r="AF358" s="228" t="s">
        <v>979</v>
      </c>
      <c r="AG358" s="228" t="s">
        <v>979</v>
      </c>
      <c r="AH358" s="228" t="s">
        <v>997</v>
      </c>
      <c r="AI358" s="228" t="s">
        <v>997</v>
      </c>
      <c r="AJ358" s="153"/>
      <c r="AK358" s="153"/>
      <c r="AL358" s="153"/>
      <c r="AM358" s="153"/>
    </row>
    <row r="359" spans="1:39" ht="54.95" customHeight="1" x14ac:dyDescent="0.2">
      <c r="A359" s="519"/>
      <c r="B359" s="231" t="s">
        <v>346</v>
      </c>
      <c r="C359" s="228" t="s">
        <v>347</v>
      </c>
      <c r="D359" s="228" t="s">
        <v>347</v>
      </c>
      <c r="E359" s="228" t="s">
        <v>347</v>
      </c>
      <c r="F359" s="228" t="s">
        <v>348</v>
      </c>
      <c r="G359" s="228" t="s">
        <v>348</v>
      </c>
      <c r="H359" s="228" t="s">
        <v>348</v>
      </c>
      <c r="I359" s="228" t="s">
        <v>347</v>
      </c>
      <c r="J359" s="228" t="s">
        <v>348</v>
      </c>
      <c r="K359" s="228" t="s">
        <v>347</v>
      </c>
      <c r="L359" s="228" t="s">
        <v>347</v>
      </c>
      <c r="M359" s="228" t="s">
        <v>330</v>
      </c>
      <c r="N359" s="228" t="s">
        <v>347</v>
      </c>
      <c r="O359" s="228" t="s">
        <v>959</v>
      </c>
      <c r="P359" s="228" t="s">
        <v>959</v>
      </c>
      <c r="Q359" s="228" t="s">
        <v>959</v>
      </c>
      <c r="R359" s="228" t="s">
        <v>959</v>
      </c>
      <c r="S359" s="228" t="s">
        <v>980</v>
      </c>
      <c r="T359" s="228" t="s">
        <v>980</v>
      </c>
      <c r="U359" s="228" t="s">
        <v>980</v>
      </c>
      <c r="V359" s="228" t="s">
        <v>980</v>
      </c>
      <c r="W359" s="228" t="s">
        <v>980</v>
      </c>
      <c r="X359" s="228" t="s">
        <v>980</v>
      </c>
      <c r="Y359" s="228" t="s">
        <v>980</v>
      </c>
      <c r="Z359" s="228" t="s">
        <v>980</v>
      </c>
      <c r="AA359" s="228" t="s">
        <v>959</v>
      </c>
      <c r="AB359" s="228" t="s">
        <v>959</v>
      </c>
      <c r="AC359" s="228" t="s">
        <v>959</v>
      </c>
      <c r="AD359" s="228" t="s">
        <v>959</v>
      </c>
      <c r="AE359" s="228" t="s">
        <v>959</v>
      </c>
      <c r="AF359" s="228" t="s">
        <v>959</v>
      </c>
      <c r="AG359" s="228" t="s">
        <v>980</v>
      </c>
      <c r="AH359" s="228" t="s">
        <v>959</v>
      </c>
      <c r="AI359" s="228" t="s">
        <v>959</v>
      </c>
      <c r="AJ359" s="153"/>
      <c r="AK359" s="153"/>
      <c r="AL359" s="153"/>
      <c r="AM359" s="153"/>
    </row>
    <row r="360" spans="1:39" ht="66" customHeight="1" x14ac:dyDescent="0.2">
      <c r="A360" s="519"/>
      <c r="B360" s="231" t="s">
        <v>349</v>
      </c>
      <c r="C360" s="228" t="s">
        <v>350</v>
      </c>
      <c r="D360" s="228" t="s">
        <v>351</v>
      </c>
      <c r="E360" s="228" t="s">
        <v>352</v>
      </c>
      <c r="F360" s="228" t="s">
        <v>353</v>
      </c>
      <c r="G360" s="228" t="s">
        <v>354</v>
      </c>
      <c r="H360" s="228" t="s">
        <v>355</v>
      </c>
      <c r="I360" s="228" t="s">
        <v>356</v>
      </c>
      <c r="J360" s="228" t="s">
        <v>357</v>
      </c>
      <c r="K360" s="228" t="s">
        <v>358</v>
      </c>
      <c r="L360" s="228" t="s">
        <v>359</v>
      </c>
      <c r="M360" s="228" t="s">
        <v>330</v>
      </c>
      <c r="N360" s="228" t="s">
        <v>360</v>
      </c>
      <c r="O360" s="228" t="s">
        <v>981</v>
      </c>
      <c r="P360" s="228" t="s">
        <v>982</v>
      </c>
      <c r="Q360" s="228" t="s">
        <v>983</v>
      </c>
      <c r="R360" s="228" t="s">
        <v>984</v>
      </c>
      <c r="S360" s="228" t="s">
        <v>985</v>
      </c>
      <c r="T360" s="228" t="s">
        <v>986</v>
      </c>
      <c r="U360" s="228" t="s">
        <v>986</v>
      </c>
      <c r="V360" s="228" t="s">
        <v>986</v>
      </c>
      <c r="W360" s="228">
        <v>395000</v>
      </c>
      <c r="X360" s="228">
        <v>160000</v>
      </c>
      <c r="Y360" s="228">
        <v>390000</v>
      </c>
      <c r="Z360" s="228">
        <v>220000</v>
      </c>
      <c r="AA360" s="228" t="s">
        <v>987</v>
      </c>
      <c r="AB360" s="228" t="s">
        <v>988</v>
      </c>
      <c r="AC360" s="228" t="s">
        <v>989</v>
      </c>
      <c r="AD360" s="228">
        <v>69500</v>
      </c>
      <c r="AE360" s="228">
        <v>108150</v>
      </c>
      <c r="AF360" s="228" t="s">
        <v>990</v>
      </c>
      <c r="AG360" s="228" t="s">
        <v>991</v>
      </c>
      <c r="AH360" s="228" t="s">
        <v>998</v>
      </c>
      <c r="AI360" s="228" t="s">
        <v>999</v>
      </c>
      <c r="AJ360" s="153"/>
      <c r="AK360" s="153"/>
      <c r="AL360" s="153"/>
      <c r="AM360" s="153"/>
    </row>
    <row r="361" spans="1:39" ht="69.75" customHeight="1" x14ac:dyDescent="0.2">
      <c r="A361" s="519"/>
      <c r="B361" s="231" t="s">
        <v>361</v>
      </c>
      <c r="C361" s="228" t="s">
        <v>362</v>
      </c>
      <c r="D361" s="228" t="s">
        <v>363</v>
      </c>
      <c r="E361" s="228" t="s">
        <v>364</v>
      </c>
      <c r="F361" s="228" t="s">
        <v>364</v>
      </c>
      <c r="G361" s="228" t="s">
        <v>365</v>
      </c>
      <c r="H361" s="228" t="s">
        <v>365</v>
      </c>
      <c r="I361" s="228" t="s">
        <v>365</v>
      </c>
      <c r="J361" s="228" t="s">
        <v>366</v>
      </c>
      <c r="K361" s="228" t="s">
        <v>365</v>
      </c>
      <c r="L361" s="228" t="s">
        <v>365</v>
      </c>
      <c r="M361" s="228" t="s">
        <v>330</v>
      </c>
      <c r="N361" s="228" t="s">
        <v>366</v>
      </c>
      <c r="O361" s="228" t="s">
        <v>365</v>
      </c>
      <c r="P361" s="228" t="s">
        <v>366</v>
      </c>
      <c r="Q361" s="228" t="s">
        <v>366</v>
      </c>
      <c r="R361" s="228" t="s">
        <v>992</v>
      </c>
      <c r="S361" s="228" t="s">
        <v>365</v>
      </c>
      <c r="T361" s="228" t="s">
        <v>365</v>
      </c>
      <c r="U361" s="228" t="s">
        <v>365</v>
      </c>
      <c r="V361" s="228" t="s">
        <v>365</v>
      </c>
      <c r="W361" s="228" t="s">
        <v>993</v>
      </c>
      <c r="X361" s="228" t="s">
        <v>993</v>
      </c>
      <c r="Y361" s="228" t="s">
        <v>366</v>
      </c>
      <c r="Z361" s="228" t="s">
        <v>366</v>
      </c>
      <c r="AA361" s="228" t="s">
        <v>994</v>
      </c>
      <c r="AB361" s="228" t="s">
        <v>995</v>
      </c>
      <c r="AC361" s="228" t="s">
        <v>365</v>
      </c>
      <c r="AD361" s="228" t="s">
        <v>996</v>
      </c>
      <c r="AE361" s="228" t="s">
        <v>996</v>
      </c>
      <c r="AF361" s="228" t="s">
        <v>992</v>
      </c>
      <c r="AG361" s="228" t="s">
        <v>365</v>
      </c>
      <c r="AH361" s="228" t="s">
        <v>366</v>
      </c>
      <c r="AI361" s="228" t="s">
        <v>366</v>
      </c>
      <c r="AJ361" s="153"/>
      <c r="AK361" s="153"/>
      <c r="AL361" s="153"/>
      <c r="AM361" s="153"/>
    </row>
    <row r="362" spans="1:39" ht="54.95" customHeight="1" x14ac:dyDescent="0.2">
      <c r="A362" s="519"/>
      <c r="B362" s="231" t="s">
        <v>367</v>
      </c>
      <c r="C362" s="228" t="s">
        <v>973</v>
      </c>
      <c r="D362" s="228" t="s">
        <v>973</v>
      </c>
      <c r="E362" s="228" t="s">
        <v>973</v>
      </c>
      <c r="F362" s="228" t="s">
        <v>973</v>
      </c>
      <c r="G362" s="228" t="s">
        <v>973</v>
      </c>
      <c r="H362" s="228" t="s">
        <v>973</v>
      </c>
      <c r="I362" s="228" t="s">
        <v>973</v>
      </c>
      <c r="J362" s="228" t="s">
        <v>973</v>
      </c>
      <c r="K362" s="228" t="s">
        <v>973</v>
      </c>
      <c r="L362" s="228" t="s">
        <v>973</v>
      </c>
      <c r="M362" s="228" t="s">
        <v>973</v>
      </c>
      <c r="N362" s="228" t="s">
        <v>973</v>
      </c>
      <c r="O362" s="228" t="s">
        <v>973</v>
      </c>
      <c r="P362" s="228" t="s">
        <v>973</v>
      </c>
      <c r="Q362" s="228" t="s">
        <v>973</v>
      </c>
      <c r="R362" s="228" t="s">
        <v>973</v>
      </c>
      <c r="S362" s="228" t="s">
        <v>975</v>
      </c>
      <c r="T362" s="228" t="s">
        <v>975</v>
      </c>
      <c r="U362" s="228" t="s">
        <v>975</v>
      </c>
      <c r="V362" s="228" t="s">
        <v>975</v>
      </c>
      <c r="W362" s="228" t="s">
        <v>975</v>
      </c>
      <c r="X362" s="228" t="s">
        <v>975</v>
      </c>
      <c r="Y362" s="228" t="s">
        <v>975</v>
      </c>
      <c r="Z362" s="228" t="s">
        <v>975</v>
      </c>
      <c r="AA362" s="228" t="s">
        <v>973</v>
      </c>
      <c r="AB362" s="228" t="s">
        <v>973</v>
      </c>
      <c r="AC362" s="228" t="s">
        <v>973</v>
      </c>
      <c r="AD362" s="228" t="s">
        <v>973</v>
      </c>
      <c r="AE362" s="228" t="s">
        <v>973</v>
      </c>
      <c r="AF362" s="228" t="s">
        <v>973</v>
      </c>
      <c r="AG362" s="228" t="s">
        <v>973</v>
      </c>
      <c r="AH362" s="228" t="s">
        <v>973</v>
      </c>
      <c r="AI362" s="228" t="s">
        <v>973</v>
      </c>
      <c r="AJ362" s="153"/>
      <c r="AK362" s="153"/>
      <c r="AL362" s="153"/>
      <c r="AM362" s="153"/>
    </row>
    <row r="363" spans="1:39" ht="213.75" customHeight="1" x14ac:dyDescent="0.2">
      <c r="B363" s="231" t="s">
        <v>368</v>
      </c>
      <c r="C363" s="228" t="s">
        <v>972</v>
      </c>
      <c r="D363" s="228" t="s">
        <v>972</v>
      </c>
      <c r="E363" s="228" t="s">
        <v>974</v>
      </c>
      <c r="F363" s="228" t="s">
        <v>974</v>
      </c>
      <c r="G363" s="228" t="s">
        <v>974</v>
      </c>
      <c r="H363" s="228" t="s">
        <v>974</v>
      </c>
      <c r="I363" s="228" t="s">
        <v>974</v>
      </c>
      <c r="J363" s="228" t="s">
        <v>974</v>
      </c>
      <c r="K363" s="228" t="s">
        <v>974</v>
      </c>
      <c r="L363" s="228" t="s">
        <v>972</v>
      </c>
      <c r="M363" s="228" t="s">
        <v>330</v>
      </c>
      <c r="N363" s="228" t="s">
        <v>972</v>
      </c>
      <c r="O363" s="228" t="s">
        <v>974</v>
      </c>
      <c r="P363" s="228" t="s">
        <v>974</v>
      </c>
      <c r="Q363" s="228" t="s">
        <v>974</v>
      </c>
      <c r="R363" s="228" t="s">
        <v>972</v>
      </c>
      <c r="S363" s="228" t="s">
        <v>972</v>
      </c>
      <c r="T363" s="228" t="s">
        <v>972</v>
      </c>
      <c r="U363" s="228" t="s">
        <v>972</v>
      </c>
      <c r="V363" s="228" t="s">
        <v>972</v>
      </c>
      <c r="W363" s="228" t="s">
        <v>972</v>
      </c>
      <c r="X363" s="228" t="s">
        <v>972</v>
      </c>
      <c r="Y363" s="228" t="s">
        <v>972</v>
      </c>
      <c r="Z363" s="228" t="s">
        <v>972</v>
      </c>
      <c r="AA363" s="228" t="s">
        <v>972</v>
      </c>
      <c r="AB363" s="228" t="s">
        <v>972</v>
      </c>
      <c r="AC363" s="228" t="s">
        <v>972</v>
      </c>
      <c r="AD363" s="228" t="s">
        <v>972</v>
      </c>
      <c r="AE363" s="228" t="s">
        <v>972</v>
      </c>
      <c r="AF363" s="228" t="s">
        <v>972</v>
      </c>
      <c r="AG363" s="228" t="s">
        <v>972</v>
      </c>
      <c r="AH363" s="228" t="s">
        <v>1000</v>
      </c>
      <c r="AI363" s="228" t="s">
        <v>1000</v>
      </c>
      <c r="AJ363" s="153"/>
      <c r="AK363" s="153"/>
      <c r="AL363" s="153"/>
      <c r="AM363" s="153"/>
    </row>
    <row r="364" spans="1:39" ht="15" customHeight="1" x14ac:dyDescent="0.25">
      <c r="B364" s="63"/>
      <c r="C364" s="63"/>
      <c r="D364" s="61"/>
      <c r="E364" s="61"/>
      <c r="F364" s="61"/>
    </row>
    <row r="365" spans="1:39" s="215" customFormat="1" ht="18" x14ac:dyDescent="0.25">
      <c r="B365" s="479" t="s">
        <v>369</v>
      </c>
      <c r="C365" s="479"/>
      <c r="D365" s="479"/>
      <c r="E365" s="187"/>
      <c r="F365" s="187"/>
      <c r="G365" s="188"/>
      <c r="H365" s="188"/>
      <c r="I365" s="188"/>
      <c r="J365" s="188"/>
      <c r="K365" s="186"/>
      <c r="L365" s="186"/>
      <c r="M365" s="186"/>
      <c r="N365" s="186"/>
      <c r="O365" s="186"/>
      <c r="P365" s="186"/>
      <c r="Q365" s="186"/>
      <c r="R365" s="186"/>
      <c r="S365" s="186"/>
      <c r="T365" s="186"/>
      <c r="U365" s="186"/>
      <c r="V365" s="186"/>
      <c r="W365" s="186"/>
      <c r="X365" s="186"/>
      <c r="Y365" s="186"/>
      <c r="Z365" s="186"/>
      <c r="AA365" s="186"/>
      <c r="AB365" s="186"/>
      <c r="AC365" s="186"/>
      <c r="AD365" s="186"/>
      <c r="AE365" s="186"/>
      <c r="AF365" s="186"/>
      <c r="AG365" s="186"/>
      <c r="AH365" s="186"/>
      <c r="AI365" s="186"/>
      <c r="AJ365" s="186"/>
      <c r="AK365" s="186"/>
      <c r="AL365" s="186"/>
      <c r="AM365" s="186"/>
    </row>
    <row r="366" spans="1:39" ht="19.5" x14ac:dyDescent="0.25">
      <c r="B366" s="63"/>
      <c r="C366" s="63"/>
      <c r="D366" s="61"/>
      <c r="E366" s="61"/>
      <c r="F366" s="61"/>
    </row>
    <row r="367" spans="1:39" ht="18.95" customHeight="1" x14ac:dyDescent="0.2">
      <c r="B367" s="477" t="s">
        <v>370</v>
      </c>
      <c r="C367" s="477"/>
      <c r="D367" s="477"/>
      <c r="E367" s="477"/>
      <c r="F367" s="477"/>
      <c r="G367" s="477"/>
      <c r="H367" s="477"/>
      <c r="I367" s="477"/>
      <c r="J367" s="477"/>
    </row>
    <row r="368" spans="1:39" x14ac:dyDescent="0.2">
      <c r="B368" s="43"/>
      <c r="C368" s="43"/>
      <c r="D368" s="43"/>
      <c r="E368" s="507">
        <v>2024</v>
      </c>
      <c r="F368" s="507"/>
      <c r="G368" s="507"/>
      <c r="H368" s="507">
        <v>2025</v>
      </c>
      <c r="I368" s="507"/>
      <c r="J368" s="507"/>
    </row>
    <row r="369" spans="1:39" ht="14.45" customHeight="1" x14ac:dyDescent="0.2">
      <c r="B369" s="43"/>
      <c r="C369" s="43"/>
      <c r="D369" s="43"/>
      <c r="E369" s="213" t="s">
        <v>159</v>
      </c>
      <c r="F369" s="213" t="s">
        <v>214</v>
      </c>
      <c r="G369" s="213" t="s">
        <v>164</v>
      </c>
      <c r="H369" s="213" t="s">
        <v>159</v>
      </c>
      <c r="I369" s="213" t="s">
        <v>214</v>
      </c>
      <c r="J369" s="213" t="s">
        <v>164</v>
      </c>
    </row>
    <row r="370" spans="1:39" ht="24.75" customHeight="1" x14ac:dyDescent="0.2">
      <c r="B370" s="413"/>
      <c r="C370" s="478" t="s">
        <v>371</v>
      </c>
      <c r="D370" s="474"/>
      <c r="E370" s="228">
        <v>1734.01</v>
      </c>
      <c r="F370" s="228">
        <v>823.63220000000001</v>
      </c>
      <c r="G370" s="233">
        <f>SUM(E370:F370)</f>
        <v>2557.6422000000002</v>
      </c>
      <c r="H370" s="228">
        <v>2004.9272000000001</v>
      </c>
      <c r="I370" s="228">
        <v>820.55619999999999</v>
      </c>
      <c r="J370" s="233">
        <f>SUM(H370:I370)</f>
        <v>2825.4834000000001</v>
      </c>
    </row>
    <row r="371" spans="1:39" ht="33.75" customHeight="1" x14ac:dyDescent="0.2">
      <c r="B371" s="413"/>
      <c r="C371" s="478" t="s">
        <v>372</v>
      </c>
      <c r="D371" s="474"/>
      <c r="E371" s="228">
        <v>399.41499999999996</v>
      </c>
      <c r="F371" s="228">
        <v>14.8378</v>
      </c>
      <c r="G371" s="233">
        <f>F371+E371</f>
        <v>414.25279999999998</v>
      </c>
      <c r="H371" s="228">
        <v>404.84999999999997</v>
      </c>
      <c r="I371" s="228">
        <v>193.5778</v>
      </c>
      <c r="J371" s="233">
        <f>I371+H371</f>
        <v>598.42779999999993</v>
      </c>
    </row>
    <row r="372" spans="1:39" ht="20.100000000000001" customHeight="1" x14ac:dyDescent="0.2">
      <c r="B372" s="524" t="s">
        <v>1001</v>
      </c>
      <c r="C372" s="524"/>
      <c r="D372" s="524"/>
      <c r="E372" s="524"/>
      <c r="F372" s="524"/>
      <c r="G372" s="524"/>
      <c r="H372" s="524"/>
      <c r="I372" s="524"/>
      <c r="J372" s="524"/>
    </row>
    <row r="373" spans="1:39" s="215" customFormat="1" ht="18" x14ac:dyDescent="0.25">
      <c r="B373" s="479" t="s">
        <v>373</v>
      </c>
      <c r="C373" s="479"/>
      <c r="D373" s="479"/>
      <c r="E373" s="187"/>
      <c r="F373" s="187"/>
      <c r="G373" s="188"/>
      <c r="H373" s="188"/>
      <c r="I373" s="188"/>
      <c r="J373" s="188"/>
      <c r="K373" s="186"/>
      <c r="L373" s="186"/>
      <c r="M373" s="186"/>
      <c r="N373" s="186"/>
      <c r="O373" s="186"/>
      <c r="P373" s="186"/>
      <c r="Q373" s="186"/>
      <c r="R373" s="186"/>
      <c r="S373" s="186"/>
      <c r="T373" s="186"/>
      <c r="U373" s="186"/>
      <c r="V373" s="186"/>
      <c r="W373" s="186"/>
      <c r="X373" s="186"/>
      <c r="Y373" s="186"/>
      <c r="Z373" s="186"/>
      <c r="AA373" s="186"/>
      <c r="AB373" s="186"/>
      <c r="AC373" s="186"/>
      <c r="AD373" s="186"/>
      <c r="AE373" s="186"/>
      <c r="AF373" s="186"/>
      <c r="AG373" s="186"/>
      <c r="AH373" s="186"/>
      <c r="AI373" s="186"/>
      <c r="AJ373" s="186"/>
      <c r="AK373" s="186"/>
      <c r="AL373" s="186"/>
      <c r="AM373" s="186"/>
    </row>
    <row r="374" spans="1:39" ht="19.5" x14ac:dyDescent="0.25">
      <c r="B374" s="63"/>
      <c r="C374" s="63"/>
      <c r="D374" s="61"/>
      <c r="E374" s="61"/>
      <c r="F374" s="61"/>
    </row>
    <row r="375" spans="1:39" ht="18.95" customHeight="1" x14ac:dyDescent="0.2">
      <c r="B375" s="523" t="s">
        <v>374</v>
      </c>
      <c r="C375" s="477"/>
      <c r="D375" s="477"/>
      <c r="E375" s="477"/>
      <c r="F375" s="477"/>
      <c r="G375" s="477"/>
      <c r="H375" s="477"/>
      <c r="I375" s="477"/>
      <c r="J375" s="477"/>
    </row>
    <row r="376" spans="1:39" ht="19.5" x14ac:dyDescent="0.25">
      <c r="B376" s="63"/>
      <c r="C376" s="63"/>
      <c r="D376" s="61"/>
      <c r="E376" s="150"/>
      <c r="F376" s="61"/>
    </row>
    <row r="377" spans="1:39" ht="14.45" customHeight="1" x14ac:dyDescent="0.2">
      <c r="B377" s="43"/>
      <c r="C377" s="213" t="s">
        <v>234</v>
      </c>
      <c r="D377" s="213" t="s">
        <v>226</v>
      </c>
      <c r="E377" s="213" t="s">
        <v>230</v>
      </c>
      <c r="F377" s="213" t="s">
        <v>229</v>
      </c>
      <c r="G377" s="213" t="s">
        <v>227</v>
      </c>
      <c r="J377" s="44"/>
    </row>
    <row r="378" spans="1:39" ht="24.75" customHeight="1" x14ac:dyDescent="0.2">
      <c r="B378" s="213" t="s">
        <v>375</v>
      </c>
      <c r="C378" s="235">
        <v>2038</v>
      </c>
      <c r="D378" s="235">
        <v>2050</v>
      </c>
      <c r="E378" s="235">
        <v>2037</v>
      </c>
      <c r="F378" s="235">
        <v>2030</v>
      </c>
      <c r="G378" s="235">
        <v>2028</v>
      </c>
      <c r="I378" s="44"/>
      <c r="J378" s="44"/>
    </row>
    <row r="379" spans="1:39" ht="20.100000000000001" customHeight="1" x14ac:dyDescent="0.2">
      <c r="B379" s="124"/>
      <c r="C379" s="124"/>
      <c r="D379" s="158"/>
      <c r="E379" s="153"/>
      <c r="F379" s="153"/>
      <c r="G379" s="153"/>
      <c r="H379" s="153"/>
      <c r="I379" s="44"/>
      <c r="J379" s="44"/>
    </row>
    <row r="380" spans="1:39" ht="20.100000000000001" customHeight="1" x14ac:dyDescent="0.2">
      <c r="B380" s="522" t="s">
        <v>376</v>
      </c>
      <c r="C380" s="522"/>
      <c r="D380" s="522"/>
      <c r="E380" s="522"/>
      <c r="F380" s="522"/>
      <c r="G380" s="522"/>
      <c r="H380" s="153"/>
      <c r="I380" s="153"/>
      <c r="J380" s="153"/>
    </row>
    <row r="381" spans="1:39" ht="19.5" x14ac:dyDescent="0.25">
      <c r="B381" s="63"/>
      <c r="C381" s="63"/>
      <c r="D381" s="61"/>
      <c r="E381" s="150"/>
      <c r="F381" s="61"/>
    </row>
    <row r="382" spans="1:39" s="215" customFormat="1" ht="18" x14ac:dyDescent="0.25">
      <c r="A382" s="186"/>
      <c r="B382" s="479" t="s">
        <v>377</v>
      </c>
      <c r="C382" s="479"/>
      <c r="D382" s="479"/>
      <c r="E382" s="187"/>
      <c r="F382" s="187"/>
      <c r="G382" s="188"/>
      <c r="H382" s="188"/>
      <c r="I382" s="188"/>
      <c r="J382" s="188"/>
      <c r="K382" s="186"/>
    </row>
    <row r="383" spans="1:39" ht="19.5" x14ac:dyDescent="0.25">
      <c r="B383" s="63"/>
      <c r="C383" s="63"/>
      <c r="D383" s="61"/>
      <c r="E383" s="61"/>
      <c r="F383" s="61"/>
    </row>
    <row r="384" spans="1:39" ht="18.95" customHeight="1" x14ac:dyDescent="0.2">
      <c r="B384" s="523" t="s">
        <v>378</v>
      </c>
      <c r="C384" s="477"/>
      <c r="D384" s="477"/>
      <c r="E384" s="477"/>
      <c r="F384" s="477"/>
      <c r="G384" s="477"/>
      <c r="H384" s="477"/>
      <c r="I384" s="477"/>
      <c r="J384" s="477"/>
    </row>
    <row r="385" spans="1:40" ht="18.95" customHeight="1" x14ac:dyDescent="0.2">
      <c r="B385" s="523" t="s">
        <v>379</v>
      </c>
      <c r="C385" s="477"/>
      <c r="D385" s="477"/>
      <c r="E385" s="477"/>
      <c r="F385" s="477"/>
      <c r="G385" s="477"/>
      <c r="H385" s="477"/>
      <c r="I385" s="477"/>
      <c r="J385" s="477"/>
    </row>
    <row r="386" spans="1:40" ht="19.5" x14ac:dyDescent="0.25">
      <c r="B386" s="63"/>
      <c r="C386" s="63"/>
      <c r="D386" s="61"/>
      <c r="E386" s="150"/>
      <c r="F386" s="61"/>
    </row>
    <row r="387" spans="1:40" ht="56.25" customHeight="1" x14ac:dyDescent="0.2">
      <c r="B387" s="413"/>
      <c r="C387" s="236" t="s">
        <v>380</v>
      </c>
      <c r="D387" s="554" t="s">
        <v>381</v>
      </c>
      <c r="E387" s="554"/>
      <c r="F387" s="554"/>
      <c r="G387" s="554"/>
      <c r="H387" s="554"/>
      <c r="I387" s="236" t="s">
        <v>382</v>
      </c>
      <c r="J387" s="236" t="s">
        <v>383</v>
      </c>
    </row>
    <row r="388" spans="1:40" ht="380.25" customHeight="1" x14ac:dyDescent="0.2">
      <c r="B388" s="213">
        <v>2024</v>
      </c>
      <c r="C388" s="235">
        <v>12</v>
      </c>
      <c r="D388" s="478" t="s">
        <v>384</v>
      </c>
      <c r="E388" s="474"/>
      <c r="F388" s="474"/>
      <c r="G388" s="474"/>
      <c r="H388" s="474"/>
      <c r="I388" s="235">
        <v>6</v>
      </c>
      <c r="J388" s="235">
        <v>10120</v>
      </c>
      <c r="K388" s="235"/>
    </row>
    <row r="389" spans="1:40" ht="380.25" customHeight="1" x14ac:dyDescent="0.2">
      <c r="B389" s="213">
        <v>2025</v>
      </c>
      <c r="C389" s="235">
        <v>0</v>
      </c>
      <c r="D389" s="478" t="s">
        <v>1002</v>
      </c>
      <c r="E389" s="474"/>
      <c r="F389" s="474"/>
      <c r="G389" s="474"/>
      <c r="H389" s="474"/>
      <c r="I389" s="235">
        <v>0</v>
      </c>
      <c r="J389" s="235">
        <v>0</v>
      </c>
      <c r="K389" s="235"/>
    </row>
    <row r="390" spans="1:40" ht="20.100000000000001" customHeight="1" x14ac:dyDescent="0.2">
      <c r="B390" s="124"/>
      <c r="C390" s="124"/>
      <c r="D390" s="158"/>
      <c r="E390" s="153"/>
      <c r="F390" s="153"/>
      <c r="G390" s="153"/>
      <c r="H390" s="153"/>
      <c r="I390" s="44"/>
      <c r="J390" s="44"/>
    </row>
    <row r="391" spans="1:40" ht="20.100000000000001" customHeight="1" x14ac:dyDescent="0.2">
      <c r="B391" s="216" t="s">
        <v>385</v>
      </c>
      <c r="C391" s="216"/>
      <c r="D391" s="216"/>
      <c r="E391" s="216"/>
      <c r="F391" s="216"/>
      <c r="G391" s="216"/>
      <c r="H391" s="153"/>
      <c r="I391" s="44"/>
      <c r="J391" s="44"/>
    </row>
    <row r="392" spans="1:40" ht="20.100000000000001" customHeight="1" x14ac:dyDescent="0.2">
      <c r="D392" s="44"/>
      <c r="E392" s="44"/>
      <c r="F392" s="44"/>
      <c r="G392" s="44"/>
      <c r="H392" s="153"/>
      <c r="I392" s="153"/>
      <c r="J392" s="153"/>
    </row>
    <row r="393" spans="1:40" s="215" customFormat="1" ht="18" x14ac:dyDescent="0.25">
      <c r="A393" s="186"/>
      <c r="B393" s="479" t="s">
        <v>386</v>
      </c>
      <c r="C393" s="479"/>
      <c r="D393" s="479"/>
      <c r="E393" s="187"/>
      <c r="F393" s="187"/>
      <c r="G393" s="188"/>
      <c r="H393" s="188"/>
      <c r="I393" s="188"/>
      <c r="J393" s="188"/>
      <c r="K393" s="186"/>
    </row>
    <row r="394" spans="1:40" ht="19.5" x14ac:dyDescent="0.25">
      <c r="A394" s="519"/>
      <c r="B394" s="63"/>
      <c r="C394" s="63"/>
      <c r="D394" s="61"/>
      <c r="E394" s="61"/>
      <c r="F394" s="61"/>
    </row>
    <row r="395" spans="1:40" ht="33.950000000000003" customHeight="1" x14ac:dyDescent="0.2">
      <c r="A395" s="519"/>
      <c r="B395" s="477" t="s">
        <v>387</v>
      </c>
      <c r="C395" s="477"/>
      <c r="D395" s="477"/>
      <c r="E395" s="477"/>
      <c r="F395" s="477"/>
      <c r="G395" s="477"/>
      <c r="H395" s="477"/>
      <c r="I395" s="477"/>
      <c r="J395" s="477"/>
    </row>
    <row r="396" spans="1:40" s="120" customFormat="1" x14ac:dyDescent="0.25">
      <c r="A396" s="519"/>
      <c r="B396" s="123" t="s">
        <v>158</v>
      </c>
      <c r="C396" s="123"/>
      <c r="D396" s="507"/>
      <c r="E396" s="507"/>
      <c r="F396" s="507"/>
      <c r="G396" s="507"/>
      <c r="H396" s="507"/>
      <c r="I396" s="507"/>
      <c r="J396" s="123"/>
    </row>
    <row r="397" spans="1:40" s="215" customFormat="1" ht="114" customHeight="1" x14ac:dyDescent="0.2">
      <c r="A397" s="519"/>
      <c r="B397" s="473">
        <v>2024</v>
      </c>
      <c r="C397" s="473"/>
      <c r="D397" s="474" t="s">
        <v>388</v>
      </c>
      <c r="E397" s="474"/>
      <c r="F397" s="474"/>
      <c r="G397" s="474"/>
      <c r="H397" s="474"/>
      <c r="I397" s="474"/>
      <c r="J397" s="474"/>
      <c r="K397" s="120"/>
      <c r="L397" s="120"/>
      <c r="M397" s="120"/>
      <c r="N397" s="120"/>
      <c r="O397" s="120"/>
      <c r="P397" s="120"/>
      <c r="Q397" s="120"/>
      <c r="R397" s="120"/>
      <c r="S397" s="120"/>
      <c r="T397" s="120"/>
      <c r="U397" s="120"/>
      <c r="V397" s="120"/>
      <c r="W397" s="120"/>
      <c r="X397" s="120"/>
      <c r="Y397" s="120"/>
      <c r="Z397" s="120"/>
      <c r="AA397" s="120"/>
      <c r="AB397" s="120"/>
      <c r="AC397" s="120"/>
      <c r="AD397" s="120"/>
      <c r="AE397" s="120"/>
      <c r="AF397" s="120"/>
      <c r="AG397" s="120"/>
      <c r="AH397" s="120"/>
      <c r="AI397" s="120"/>
      <c r="AJ397" s="120"/>
      <c r="AK397" s="120"/>
      <c r="AL397" s="120"/>
      <c r="AM397" s="120"/>
      <c r="AN397" s="120"/>
    </row>
    <row r="398" spans="1:40" s="215" customFormat="1" ht="248.25" customHeight="1" x14ac:dyDescent="0.2">
      <c r="A398" s="44"/>
      <c r="B398" s="473">
        <v>2025</v>
      </c>
      <c r="C398" s="473"/>
      <c r="D398" s="474" t="s">
        <v>1003</v>
      </c>
      <c r="E398" s="474"/>
      <c r="F398" s="474"/>
      <c r="G398" s="474"/>
      <c r="H398" s="474"/>
      <c r="I398" s="474"/>
      <c r="J398" s="474"/>
      <c r="K398" s="120"/>
      <c r="L398" s="120"/>
      <c r="M398" s="120"/>
      <c r="N398" s="120"/>
      <c r="O398" s="120"/>
      <c r="P398" s="120"/>
      <c r="Q398" s="120"/>
      <c r="R398" s="120"/>
      <c r="S398" s="120"/>
      <c r="T398" s="120"/>
      <c r="U398" s="120"/>
      <c r="V398" s="120"/>
      <c r="W398" s="120"/>
      <c r="X398" s="120"/>
      <c r="Y398" s="120"/>
      <c r="Z398" s="120"/>
      <c r="AA398" s="120"/>
      <c r="AB398" s="120"/>
      <c r="AC398" s="120"/>
      <c r="AD398" s="120"/>
      <c r="AE398" s="120"/>
      <c r="AF398" s="120"/>
      <c r="AG398" s="120"/>
      <c r="AH398" s="120"/>
      <c r="AI398" s="120"/>
      <c r="AJ398" s="120"/>
      <c r="AK398" s="120"/>
      <c r="AL398" s="120"/>
      <c r="AM398" s="120"/>
      <c r="AN398" s="120"/>
    </row>
    <row r="400" spans="1:40" s="215" customFormat="1" ht="18" x14ac:dyDescent="0.25">
      <c r="A400" s="186"/>
      <c r="B400" s="479" t="s">
        <v>389</v>
      </c>
      <c r="C400" s="479"/>
      <c r="D400" s="479"/>
      <c r="E400" s="187"/>
      <c r="F400" s="187"/>
      <c r="G400" s="188"/>
      <c r="H400" s="188"/>
      <c r="I400" s="188"/>
      <c r="J400" s="188"/>
      <c r="K400" s="186"/>
      <c r="L400" s="186"/>
      <c r="M400" s="186"/>
      <c r="N400" s="186"/>
      <c r="O400" s="186"/>
      <c r="P400" s="186"/>
      <c r="Q400" s="186"/>
      <c r="R400" s="186"/>
      <c r="S400" s="186"/>
      <c r="T400" s="186"/>
      <c r="U400" s="186"/>
      <c r="V400" s="186"/>
      <c r="W400" s="186"/>
      <c r="X400" s="186"/>
      <c r="Y400" s="186"/>
      <c r="Z400" s="186"/>
      <c r="AA400" s="186"/>
      <c r="AB400" s="186"/>
      <c r="AC400" s="186"/>
      <c r="AD400" s="186"/>
      <c r="AE400" s="186"/>
      <c r="AF400" s="186"/>
      <c r="AG400" s="186"/>
      <c r="AH400" s="186"/>
      <c r="AI400" s="186"/>
      <c r="AJ400" s="186"/>
      <c r="AK400" s="186"/>
      <c r="AL400" s="186"/>
      <c r="AM400" s="186"/>
      <c r="AN400" s="186"/>
    </row>
    <row r="401" spans="1:40" ht="19.5" x14ac:dyDescent="0.25">
      <c r="A401" s="519"/>
      <c r="B401" s="63"/>
      <c r="C401" s="63"/>
      <c r="D401" s="61"/>
      <c r="E401" s="61"/>
      <c r="F401" s="61"/>
    </row>
    <row r="402" spans="1:40" ht="14.45" customHeight="1" x14ac:dyDescent="0.2">
      <c r="A402" s="519"/>
      <c r="B402" s="477" t="s">
        <v>390</v>
      </c>
      <c r="C402" s="477"/>
      <c r="D402" s="477"/>
      <c r="E402" s="477"/>
      <c r="F402" s="477"/>
      <c r="G402" s="477"/>
      <c r="H402" s="477"/>
      <c r="I402" s="477"/>
      <c r="J402" s="477"/>
    </row>
    <row r="403" spans="1:40" ht="19.5" x14ac:dyDescent="0.25">
      <c r="A403" s="519"/>
      <c r="B403" s="63"/>
      <c r="C403" s="63"/>
      <c r="D403" s="61"/>
      <c r="E403" s="61"/>
      <c r="F403" s="61"/>
    </row>
    <row r="404" spans="1:40" x14ac:dyDescent="0.2">
      <c r="A404" s="519"/>
      <c r="B404" s="123" t="s">
        <v>158</v>
      </c>
      <c r="C404" s="123"/>
      <c r="D404" s="507"/>
      <c r="E404" s="507"/>
      <c r="F404" s="507"/>
      <c r="G404" s="507"/>
      <c r="H404" s="507"/>
      <c r="I404" s="507"/>
      <c r="J404" s="123"/>
    </row>
    <row r="405" spans="1:40" ht="46.5" customHeight="1" x14ac:dyDescent="0.2">
      <c r="A405" s="519"/>
      <c r="B405" s="473">
        <v>2025</v>
      </c>
      <c r="C405" s="473"/>
      <c r="D405" s="474" t="s">
        <v>1004</v>
      </c>
      <c r="E405" s="474"/>
      <c r="F405" s="474"/>
      <c r="G405" s="474"/>
      <c r="H405" s="474"/>
      <c r="I405" s="474"/>
      <c r="J405" s="474"/>
    </row>
    <row r="406" spans="1:40" ht="20.100000000000001" customHeight="1" x14ac:dyDescent="0.2"/>
    <row r="407" spans="1:40" x14ac:dyDescent="0.2">
      <c r="A407" s="119"/>
    </row>
    <row r="408" spans="1:40" s="215" customFormat="1" ht="18" x14ac:dyDescent="0.25">
      <c r="A408" s="186"/>
      <c r="B408" s="479" t="s">
        <v>391</v>
      </c>
      <c r="C408" s="479"/>
      <c r="D408" s="479"/>
      <c r="E408" s="187"/>
      <c r="F408" s="187"/>
      <c r="G408" s="188"/>
      <c r="H408" s="188"/>
      <c r="I408" s="188"/>
      <c r="J408" s="188"/>
      <c r="K408" s="186"/>
      <c r="L408" s="186"/>
      <c r="M408" s="186"/>
      <c r="N408" s="186"/>
      <c r="O408" s="186"/>
      <c r="P408" s="186"/>
      <c r="Q408" s="186"/>
      <c r="R408" s="186"/>
      <c r="S408" s="186"/>
      <c r="T408" s="186"/>
      <c r="U408" s="186"/>
      <c r="V408" s="186"/>
      <c r="W408" s="186"/>
      <c r="X408" s="186"/>
      <c r="Y408" s="186"/>
      <c r="Z408" s="186"/>
      <c r="AA408" s="186"/>
      <c r="AB408" s="186"/>
      <c r="AC408" s="186"/>
      <c r="AD408" s="186"/>
      <c r="AE408" s="186"/>
      <c r="AF408" s="186"/>
      <c r="AG408" s="186"/>
      <c r="AH408" s="186"/>
      <c r="AI408" s="186"/>
      <c r="AJ408" s="186"/>
      <c r="AK408" s="186"/>
      <c r="AL408" s="186"/>
      <c r="AM408" s="186"/>
      <c r="AN408" s="186"/>
    </row>
    <row r="409" spans="1:40" ht="19.5" x14ac:dyDescent="0.25">
      <c r="A409" s="519"/>
      <c r="B409" s="63"/>
      <c r="C409" s="63"/>
      <c r="D409" s="61"/>
      <c r="E409" s="61"/>
      <c r="F409" s="61"/>
    </row>
    <row r="410" spans="1:40" ht="14.45" customHeight="1" x14ac:dyDescent="0.2">
      <c r="A410" s="519"/>
      <c r="B410" s="477" t="s">
        <v>392</v>
      </c>
      <c r="C410" s="477"/>
      <c r="D410" s="477"/>
      <c r="E410" s="477"/>
      <c r="F410" s="477"/>
      <c r="G410" s="477"/>
      <c r="H410" s="477"/>
      <c r="I410" s="477"/>
      <c r="J410" s="477"/>
    </row>
    <row r="411" spans="1:40" ht="14.45" customHeight="1" x14ac:dyDescent="0.2">
      <c r="A411" s="519"/>
      <c r="B411" s="477" t="s">
        <v>393</v>
      </c>
      <c r="C411" s="477"/>
      <c r="D411" s="477"/>
      <c r="E411" s="477"/>
      <c r="F411" s="477"/>
      <c r="G411" s="477"/>
      <c r="H411" s="477"/>
      <c r="I411" s="477"/>
      <c r="J411" s="477"/>
    </row>
    <row r="412" spans="1:40" ht="14.45" customHeight="1" x14ac:dyDescent="0.2">
      <c r="A412" s="519"/>
      <c r="B412" s="477" t="s">
        <v>394</v>
      </c>
      <c r="C412" s="477"/>
      <c r="D412" s="477"/>
      <c r="E412" s="477"/>
      <c r="F412" s="477"/>
      <c r="G412" s="477"/>
      <c r="H412" s="477"/>
      <c r="I412" s="477"/>
      <c r="J412" s="477"/>
    </row>
    <row r="413" spans="1:40" x14ac:dyDescent="0.2">
      <c r="A413" s="519"/>
      <c r="B413" s="477" t="s">
        <v>395</v>
      </c>
      <c r="C413" s="477"/>
      <c r="D413" s="477"/>
      <c r="E413" s="477"/>
      <c r="F413" s="477"/>
      <c r="G413" s="477"/>
      <c r="H413" s="477"/>
      <c r="I413" s="477"/>
      <c r="J413" s="477"/>
    </row>
    <row r="414" spans="1:40" x14ac:dyDescent="0.2">
      <c r="A414" s="119"/>
      <c r="B414" s="147"/>
      <c r="C414" s="147"/>
      <c r="D414" s="147"/>
      <c r="E414" s="147"/>
      <c r="F414" s="147"/>
      <c r="G414" s="147"/>
      <c r="H414" s="147"/>
      <c r="I414" s="147"/>
      <c r="J414" s="237"/>
      <c r="K414" s="208"/>
      <c r="L414" s="208"/>
    </row>
    <row r="415" spans="1:40" ht="19.5" x14ac:dyDescent="0.25">
      <c r="A415" s="119"/>
      <c r="B415" s="553" t="s">
        <v>396</v>
      </c>
      <c r="C415" s="553"/>
      <c r="D415" s="553"/>
      <c r="E415" s="553"/>
      <c r="F415" s="213">
        <v>2022</v>
      </c>
      <c r="G415" s="213">
        <v>2023</v>
      </c>
      <c r="H415" s="213">
        <v>2024</v>
      </c>
      <c r="I415" s="213">
        <v>2025</v>
      </c>
      <c r="J415" s="157"/>
      <c r="K415" s="208" t="s">
        <v>214</v>
      </c>
      <c r="L415" s="208" t="s">
        <v>159</v>
      </c>
    </row>
    <row r="416" spans="1:40" ht="29.25" customHeight="1" x14ac:dyDescent="0.2">
      <c r="A416" s="119"/>
      <c r="B416" s="480" t="s">
        <v>397</v>
      </c>
      <c r="C416" s="481"/>
      <c r="D416" s="481"/>
      <c r="E416" s="481"/>
      <c r="F416" s="234">
        <v>9179503.8200000003</v>
      </c>
      <c r="G416" s="234">
        <v>10609180.23</v>
      </c>
      <c r="H416" s="234">
        <v>10690799.83</v>
      </c>
      <c r="I416" s="234">
        <v>8993856</v>
      </c>
      <c r="J416" s="157" t="s">
        <v>397</v>
      </c>
      <c r="K416" s="208">
        <v>0</v>
      </c>
      <c r="L416" s="208">
        <v>8993856</v>
      </c>
    </row>
    <row r="417" spans="1:12" ht="45" customHeight="1" x14ac:dyDescent="0.2">
      <c r="A417" s="119"/>
      <c r="B417" s="480" t="s">
        <v>398</v>
      </c>
      <c r="C417" s="481"/>
      <c r="D417" s="481"/>
      <c r="E417" s="481"/>
      <c r="F417" s="234">
        <v>10057333.459999999</v>
      </c>
      <c r="G417" s="234">
        <v>10817946.784</v>
      </c>
      <c r="H417" s="234">
        <v>11735962.139999999</v>
      </c>
      <c r="I417" s="234">
        <v>11388167.282</v>
      </c>
      <c r="J417" s="157" t="s">
        <v>398</v>
      </c>
      <c r="K417" s="208">
        <v>620047.03799999994</v>
      </c>
      <c r="L417" s="208">
        <v>10768120.243999999</v>
      </c>
    </row>
    <row r="418" spans="1:12" ht="27.75" customHeight="1" x14ac:dyDescent="0.2">
      <c r="A418" s="119"/>
      <c r="B418" s="480" t="s">
        <v>399</v>
      </c>
      <c r="C418" s="481"/>
      <c r="D418" s="481"/>
      <c r="E418" s="481"/>
      <c r="F418" s="234">
        <v>342428.58</v>
      </c>
      <c r="G418" s="234">
        <v>694255</v>
      </c>
      <c r="H418" s="234">
        <v>1150310</v>
      </c>
      <c r="I418" s="234">
        <v>312844.03999999998</v>
      </c>
      <c r="J418" s="157" t="s">
        <v>400</v>
      </c>
      <c r="K418" s="208">
        <v>0</v>
      </c>
      <c r="L418" s="208">
        <v>1140350</v>
      </c>
    </row>
    <row r="419" spans="1:12" ht="48.75" customHeight="1" x14ac:dyDescent="0.2">
      <c r="A419" s="119"/>
      <c r="B419" s="480" t="s">
        <v>401</v>
      </c>
      <c r="C419" s="481"/>
      <c r="D419" s="481"/>
      <c r="E419" s="481"/>
      <c r="F419" s="234">
        <v>3202853.58</v>
      </c>
      <c r="G419" s="234">
        <v>2920811.95</v>
      </c>
      <c r="H419" s="234">
        <v>2938860.02</v>
      </c>
      <c r="I419" s="234">
        <v>3136941.15</v>
      </c>
      <c r="J419" s="157" t="s">
        <v>402</v>
      </c>
      <c r="K419" s="208">
        <v>0</v>
      </c>
      <c r="L419" s="208">
        <v>1423678.29</v>
      </c>
    </row>
    <row r="420" spans="1:12" ht="33.75" customHeight="1" x14ac:dyDescent="0.2">
      <c r="A420" s="119"/>
      <c r="B420" s="483" t="s">
        <v>403</v>
      </c>
      <c r="C420" s="484"/>
      <c r="D420" s="484"/>
      <c r="E420" s="484"/>
      <c r="F420" s="238">
        <v>19236837.280000001</v>
      </c>
      <c r="G420" s="238">
        <v>21427127.013999999</v>
      </c>
      <c r="H420" s="238">
        <v>22426761.969999999</v>
      </c>
      <c r="I420" s="238">
        <v>20382023.281999998</v>
      </c>
      <c r="J420" s="157"/>
      <c r="K420" s="208"/>
      <c r="L420" s="208"/>
    </row>
    <row r="421" spans="1:12" ht="26.25" customHeight="1" x14ac:dyDescent="0.2">
      <c r="A421" s="119"/>
      <c r="B421" s="480" t="s">
        <v>400</v>
      </c>
      <c r="C421" s="481"/>
      <c r="D421" s="481"/>
      <c r="E421" s="481"/>
      <c r="F421" s="234">
        <v>1117507</v>
      </c>
      <c r="G421" s="234">
        <v>988457.7</v>
      </c>
      <c r="H421" s="234">
        <v>886194</v>
      </c>
      <c r="I421" s="234">
        <v>1140350</v>
      </c>
    </row>
    <row r="422" spans="1:12" ht="21.75" customHeight="1" x14ac:dyDescent="0.2">
      <c r="A422" s="119"/>
      <c r="B422" s="480" t="s">
        <v>402</v>
      </c>
      <c r="C422" s="481"/>
      <c r="D422" s="481"/>
      <c r="E422" s="481"/>
      <c r="F422" s="234">
        <v>1194873</v>
      </c>
      <c r="G422" s="234">
        <v>1317727.79</v>
      </c>
      <c r="H422" s="234">
        <v>1207235</v>
      </c>
      <c r="I422" s="234">
        <v>1423678.29</v>
      </c>
    </row>
    <row r="423" spans="1:12" ht="43.5" customHeight="1" x14ac:dyDescent="0.2">
      <c r="A423" s="119"/>
      <c r="B423" s="480" t="s">
        <v>404</v>
      </c>
      <c r="C423" s="481"/>
      <c r="D423" s="481"/>
      <c r="E423" s="481"/>
      <c r="F423" s="234">
        <v>1414153</v>
      </c>
      <c r="G423" s="234">
        <v>90967</v>
      </c>
      <c r="H423" s="234">
        <v>0</v>
      </c>
      <c r="I423" s="234">
        <v>0</v>
      </c>
      <c r="K423" s="115"/>
    </row>
    <row r="424" spans="1:12" ht="33.75" customHeight="1" x14ac:dyDescent="0.2">
      <c r="A424" s="119"/>
      <c r="B424" s="480" t="s">
        <v>405</v>
      </c>
      <c r="C424" s="481"/>
      <c r="D424" s="481"/>
      <c r="E424" s="481"/>
      <c r="F424" s="234">
        <v>164628.46</v>
      </c>
      <c r="G424" s="234">
        <v>358009</v>
      </c>
      <c r="H424" s="234">
        <v>201113</v>
      </c>
      <c r="I424" s="234">
        <v>0</v>
      </c>
      <c r="K424" s="115"/>
    </row>
    <row r="425" spans="1:12" ht="35.25" customHeight="1" x14ac:dyDescent="0.2">
      <c r="A425" s="119"/>
      <c r="B425" s="483" t="s">
        <v>406</v>
      </c>
      <c r="C425" s="484"/>
      <c r="D425" s="484"/>
      <c r="E425" s="484"/>
      <c r="F425" s="238">
        <v>2312380</v>
      </c>
      <c r="G425" s="238">
        <v>2306185.4900000002</v>
      </c>
      <c r="H425" s="238">
        <v>2093429</v>
      </c>
      <c r="I425" s="238">
        <v>2564028.29</v>
      </c>
      <c r="K425" s="115"/>
    </row>
    <row r="426" spans="1:12" ht="14.25" customHeight="1" x14ac:dyDescent="0.2">
      <c r="A426" s="119"/>
      <c r="B426" s="480" t="s">
        <v>407</v>
      </c>
      <c r="C426" s="481"/>
      <c r="D426" s="481"/>
      <c r="E426" s="481"/>
      <c r="F426" s="234">
        <v>21549217.280000001</v>
      </c>
      <c r="G426" s="234">
        <v>23733312.504000001</v>
      </c>
      <c r="H426" s="234">
        <v>24520190.969999999</v>
      </c>
      <c r="I426" s="234">
        <v>22946051.571999997</v>
      </c>
    </row>
    <row r="427" spans="1:12" ht="43.5" customHeight="1" x14ac:dyDescent="0.2">
      <c r="A427" s="119"/>
      <c r="B427" s="480" t="s">
        <v>408</v>
      </c>
      <c r="C427" s="481"/>
      <c r="D427" s="481"/>
      <c r="E427" s="481"/>
      <c r="F427" s="234">
        <v>3367482.04</v>
      </c>
      <c r="G427" s="234">
        <v>3278820.95</v>
      </c>
      <c r="H427" s="234">
        <v>3139973.02</v>
      </c>
      <c r="I427" s="234">
        <v>3136941.15</v>
      </c>
    </row>
    <row r="428" spans="1:12" ht="19.5" x14ac:dyDescent="0.25">
      <c r="A428" s="119"/>
      <c r="B428" s="63"/>
      <c r="C428" s="63"/>
      <c r="D428" s="61"/>
      <c r="E428" s="61"/>
      <c r="F428" s="61"/>
    </row>
    <row r="429" spans="1:12" ht="14.25" customHeight="1" x14ac:dyDescent="0.2">
      <c r="A429" s="119"/>
      <c r="B429" s="124"/>
      <c r="C429" s="124"/>
    </row>
    <row r="431" spans="1:12" s="215" customFormat="1" ht="18" x14ac:dyDescent="0.25">
      <c r="A431" s="186"/>
      <c r="B431" s="479" t="s">
        <v>409</v>
      </c>
      <c r="C431" s="479"/>
      <c r="D431" s="479"/>
      <c r="E431" s="187"/>
      <c r="F431" s="187"/>
      <c r="G431" s="188"/>
      <c r="H431" s="188"/>
      <c r="I431" s="188"/>
      <c r="J431" s="188"/>
    </row>
    <row r="432" spans="1:12" ht="14.25" customHeight="1" x14ac:dyDescent="0.25">
      <c r="A432" s="519"/>
      <c r="B432" s="63"/>
      <c r="C432" s="63"/>
      <c r="D432" s="61"/>
      <c r="E432" s="61"/>
      <c r="F432" s="61"/>
    </row>
    <row r="433" spans="1:10" ht="14.45" customHeight="1" x14ac:dyDescent="0.2">
      <c r="A433" s="519"/>
      <c r="B433" s="477" t="s">
        <v>410</v>
      </c>
      <c r="C433" s="477"/>
      <c r="D433" s="477"/>
      <c r="E433" s="477"/>
      <c r="F433" s="477"/>
      <c r="G433" s="477"/>
      <c r="H433" s="477"/>
      <c r="I433" s="477"/>
      <c r="J433" s="477"/>
    </row>
    <row r="434" spans="1:10" ht="14.25" customHeight="1" x14ac:dyDescent="0.25">
      <c r="A434" s="519"/>
      <c r="B434" s="63"/>
      <c r="C434" s="63"/>
      <c r="D434" s="61"/>
      <c r="E434" s="61"/>
      <c r="F434" s="61"/>
    </row>
    <row r="435" spans="1:10" ht="14.25" customHeight="1" x14ac:dyDescent="0.2">
      <c r="A435" s="519"/>
      <c r="B435" s="482"/>
      <c r="C435" s="482"/>
      <c r="D435" s="482"/>
      <c r="E435" s="482"/>
      <c r="F435" s="482"/>
      <c r="G435" s="482"/>
      <c r="H435" s="482"/>
      <c r="I435" s="482"/>
      <c r="J435" s="122"/>
    </row>
    <row r="436" spans="1:10" ht="53.25" customHeight="1" x14ac:dyDescent="0.2">
      <c r="A436" s="519"/>
      <c r="B436" s="473">
        <v>2024</v>
      </c>
      <c r="C436" s="473"/>
      <c r="D436" s="474" t="s">
        <v>411</v>
      </c>
      <c r="E436" s="474"/>
      <c r="F436" s="474"/>
      <c r="G436" s="474"/>
      <c r="H436" s="474"/>
      <c r="I436" s="474"/>
      <c r="J436" s="152"/>
    </row>
    <row r="437" spans="1:10" ht="53.25" customHeight="1" x14ac:dyDescent="0.2">
      <c r="A437" s="519"/>
      <c r="B437" s="473">
        <v>2025</v>
      </c>
      <c r="C437" s="473"/>
      <c r="D437" s="474" t="s">
        <v>1005</v>
      </c>
      <c r="E437" s="474"/>
      <c r="F437" s="474"/>
      <c r="G437" s="474"/>
      <c r="H437" s="474"/>
      <c r="I437" s="474"/>
      <c r="J437" s="152"/>
    </row>
    <row r="438" spans="1:10" ht="15" customHeight="1" x14ac:dyDescent="0.2">
      <c r="A438" s="519"/>
      <c r="B438" s="124"/>
      <c r="C438" s="124"/>
    </row>
    <row r="440" spans="1:10" s="215" customFormat="1" ht="18" x14ac:dyDescent="0.25">
      <c r="A440" s="186"/>
      <c r="B440" s="479" t="s">
        <v>412</v>
      </c>
      <c r="C440" s="479"/>
      <c r="D440" s="479"/>
      <c r="E440" s="187"/>
      <c r="F440" s="187"/>
      <c r="G440" s="188"/>
      <c r="H440" s="188"/>
      <c r="I440" s="188"/>
      <c r="J440" s="188"/>
    </row>
    <row r="441" spans="1:10" ht="19.5" x14ac:dyDescent="0.25">
      <c r="A441" s="519"/>
      <c r="B441" s="63"/>
      <c r="C441" s="63"/>
      <c r="D441" s="61"/>
      <c r="E441" s="61"/>
      <c r="F441" s="61"/>
    </row>
    <row r="442" spans="1:10" ht="14.45" customHeight="1" x14ac:dyDescent="0.2">
      <c r="A442" s="519"/>
      <c r="B442" s="477" t="s">
        <v>413</v>
      </c>
      <c r="C442" s="477"/>
      <c r="D442" s="477"/>
      <c r="E442" s="477"/>
      <c r="F442" s="477"/>
      <c r="G442" s="477"/>
      <c r="H442" s="477"/>
      <c r="I442" s="477"/>
      <c r="J442" s="477"/>
    </row>
    <row r="443" spans="1:10" ht="19.5" x14ac:dyDescent="0.25">
      <c r="A443" s="519"/>
      <c r="B443" s="63"/>
      <c r="C443" s="63"/>
      <c r="D443" s="61"/>
      <c r="E443" s="61"/>
      <c r="F443" s="61"/>
    </row>
    <row r="444" spans="1:10" x14ac:dyDescent="0.2">
      <c r="A444" s="519"/>
      <c r="B444" s="482"/>
      <c r="C444" s="482"/>
      <c r="D444" s="482"/>
      <c r="E444" s="482"/>
      <c r="F444" s="482"/>
      <c r="G444" s="482"/>
      <c r="H444" s="482"/>
      <c r="I444" s="482"/>
      <c r="J444" s="122"/>
    </row>
    <row r="445" spans="1:10" ht="188.1" customHeight="1" x14ac:dyDescent="0.2">
      <c r="A445" s="519"/>
      <c r="B445" s="473">
        <v>2024</v>
      </c>
      <c r="C445" s="473"/>
      <c r="D445" s="474" t="s">
        <v>414</v>
      </c>
      <c r="E445" s="474"/>
      <c r="F445" s="474"/>
      <c r="G445" s="474"/>
      <c r="H445" s="474"/>
      <c r="I445" s="474"/>
      <c r="J445" s="474"/>
    </row>
    <row r="446" spans="1:10" ht="188.1" customHeight="1" x14ac:dyDescent="0.2">
      <c r="A446" s="119"/>
      <c r="B446" s="473">
        <v>2025</v>
      </c>
      <c r="C446" s="473"/>
      <c r="D446" s="474" t="s">
        <v>1006</v>
      </c>
      <c r="E446" s="474"/>
      <c r="F446" s="474"/>
      <c r="G446" s="474"/>
      <c r="H446" s="474"/>
      <c r="I446" s="474"/>
      <c r="J446" s="474"/>
    </row>
    <row r="447" spans="1:10" ht="18.75" x14ac:dyDescent="0.3">
      <c r="B447" s="240" t="s">
        <v>415</v>
      </c>
      <c r="C447" s="239" t="s">
        <v>416</v>
      </c>
    </row>
    <row r="449" spans="1:10" s="215" customFormat="1" ht="18" x14ac:dyDescent="0.25">
      <c r="A449" s="186"/>
      <c r="B449" s="479" t="s">
        <v>417</v>
      </c>
      <c r="C449" s="479"/>
      <c r="D449" s="479"/>
      <c r="E449" s="187"/>
      <c r="F449" s="187"/>
      <c r="G449" s="188"/>
      <c r="H449" s="188"/>
      <c r="I449" s="188"/>
      <c r="J449" s="188"/>
    </row>
    <row r="450" spans="1:10" ht="19.5" x14ac:dyDescent="0.25">
      <c r="A450" s="519"/>
      <c r="B450" s="63"/>
      <c r="C450" s="63"/>
      <c r="D450" s="61"/>
      <c r="E450" s="61"/>
      <c r="F450" s="61"/>
    </row>
    <row r="451" spans="1:10" ht="14.45" customHeight="1" x14ac:dyDescent="0.2">
      <c r="A451" s="519"/>
      <c r="B451" s="477" t="s">
        <v>418</v>
      </c>
      <c r="C451" s="477"/>
      <c r="D451" s="477"/>
      <c r="E451" s="477"/>
      <c r="F451" s="477"/>
      <c r="G451" s="477"/>
      <c r="H451" s="477"/>
      <c r="I451" s="477"/>
      <c r="J451" s="477"/>
    </row>
    <row r="452" spans="1:10" ht="19.5" x14ac:dyDescent="0.25">
      <c r="A452" s="519"/>
      <c r="B452" s="63"/>
      <c r="C452" s="63"/>
      <c r="D452" s="61"/>
      <c r="E452" s="61"/>
      <c r="F452" s="61"/>
    </row>
    <row r="453" spans="1:10" x14ac:dyDescent="0.2">
      <c r="A453" s="519"/>
      <c r="B453" s="482"/>
      <c r="C453" s="482"/>
      <c r="D453" s="482"/>
      <c r="E453" s="482"/>
      <c r="F453" s="482"/>
      <c r="G453" s="482"/>
      <c r="H453" s="482"/>
      <c r="I453" s="482"/>
      <c r="J453" s="122"/>
    </row>
    <row r="454" spans="1:10" ht="107.25" customHeight="1" x14ac:dyDescent="0.2">
      <c r="A454" s="519"/>
      <c r="B454" s="473">
        <v>2024</v>
      </c>
      <c r="C454" s="473"/>
      <c r="D454" s="474" t="s">
        <v>419</v>
      </c>
      <c r="E454" s="474"/>
      <c r="F454" s="474"/>
      <c r="G454" s="474"/>
      <c r="H454" s="474"/>
      <c r="I454" s="474"/>
      <c r="J454" s="474"/>
    </row>
    <row r="455" spans="1:10" ht="171.75" customHeight="1" x14ac:dyDescent="0.2">
      <c r="A455" s="119"/>
      <c r="B455" s="473">
        <v>2025</v>
      </c>
      <c r="C455" s="473"/>
      <c r="D455" s="474" t="s">
        <v>1007</v>
      </c>
      <c r="E455" s="474"/>
      <c r="F455" s="474"/>
      <c r="G455" s="474"/>
      <c r="H455" s="474"/>
      <c r="I455" s="474"/>
      <c r="J455" s="474"/>
    </row>
    <row r="458" spans="1:10" s="215" customFormat="1" ht="18" x14ac:dyDescent="0.25">
      <c r="A458" s="186"/>
      <c r="B458" s="479" t="s">
        <v>420</v>
      </c>
      <c r="C458" s="479"/>
      <c r="D458" s="479"/>
      <c r="E458" s="187"/>
      <c r="F458" s="187"/>
      <c r="G458" s="188"/>
      <c r="H458" s="188"/>
      <c r="I458" s="188"/>
      <c r="J458" s="188"/>
    </row>
    <row r="459" spans="1:10" ht="17.25" customHeight="1" x14ac:dyDescent="0.25">
      <c r="A459" s="519"/>
      <c r="B459" s="63"/>
      <c r="C459" s="63"/>
      <c r="D459" s="61"/>
      <c r="E459" s="61"/>
      <c r="F459" s="61"/>
    </row>
    <row r="460" spans="1:10" ht="14.45" customHeight="1" x14ac:dyDescent="0.2">
      <c r="A460" s="519"/>
      <c r="B460" s="477" t="s">
        <v>421</v>
      </c>
      <c r="C460" s="477"/>
      <c r="D460" s="477"/>
      <c r="E460" s="477"/>
      <c r="F460" s="477"/>
      <c r="G460" s="477"/>
      <c r="H460" s="477"/>
      <c r="I460" s="477"/>
      <c r="J460" s="477"/>
    </row>
    <row r="461" spans="1:10" ht="14.25" customHeight="1" x14ac:dyDescent="0.25">
      <c r="A461" s="519"/>
      <c r="B461" s="241"/>
      <c r="C461" s="241"/>
      <c r="D461" s="179"/>
      <c r="E461" s="179"/>
      <c r="F461" s="179"/>
      <c r="G461" s="157"/>
      <c r="H461" s="157"/>
      <c r="I461" s="157"/>
      <c r="J461" s="157"/>
    </row>
    <row r="462" spans="1:10" x14ac:dyDescent="0.2">
      <c r="A462" s="519"/>
      <c r="B462" s="123" t="s">
        <v>158</v>
      </c>
      <c r="C462" s="123"/>
      <c r="D462" s="507" t="s">
        <v>422</v>
      </c>
      <c r="E462" s="507"/>
      <c r="F462" s="507" t="s">
        <v>423</v>
      </c>
      <c r="G462" s="507"/>
      <c r="H462" s="159" t="s">
        <v>424</v>
      </c>
      <c r="I462" s="159"/>
      <c r="J462" s="123"/>
    </row>
    <row r="463" spans="1:10" x14ac:dyDescent="0.2">
      <c r="A463" s="519"/>
      <c r="B463" s="473">
        <v>2022</v>
      </c>
      <c r="C463" s="473"/>
      <c r="D463" s="475">
        <v>0.2</v>
      </c>
      <c r="E463" s="475"/>
      <c r="F463" s="475">
        <v>0.2</v>
      </c>
      <c r="G463" s="475"/>
      <c r="H463" s="475">
        <v>0</v>
      </c>
      <c r="I463" s="475"/>
      <c r="J463" s="152" t="s">
        <v>36</v>
      </c>
    </row>
    <row r="464" spans="1:10" x14ac:dyDescent="0.2">
      <c r="B464" s="473">
        <v>2023</v>
      </c>
      <c r="C464" s="473"/>
      <c r="D464" s="475">
        <v>7.0000000000000007E-2</v>
      </c>
      <c r="E464" s="475"/>
      <c r="F464" s="475">
        <v>0.06</v>
      </c>
      <c r="G464" s="475"/>
      <c r="H464" s="475">
        <v>0</v>
      </c>
      <c r="I464" s="475"/>
      <c r="J464" s="152" t="s">
        <v>36</v>
      </c>
    </row>
    <row r="465" spans="1:40" x14ac:dyDescent="0.2">
      <c r="B465" s="473">
        <v>2024</v>
      </c>
      <c r="C465" s="473"/>
      <c r="D465" s="475">
        <v>0.1</v>
      </c>
      <c r="E465" s="475"/>
      <c r="F465" s="475">
        <v>0</v>
      </c>
      <c r="G465" s="475"/>
      <c r="H465" s="475">
        <v>0</v>
      </c>
      <c r="I465" s="475"/>
    </row>
    <row r="466" spans="1:40" x14ac:dyDescent="0.2">
      <c r="B466" s="473">
        <v>2025</v>
      </c>
      <c r="C466" s="473"/>
      <c r="D466" s="475">
        <v>0.4</v>
      </c>
      <c r="E466" s="475"/>
      <c r="F466" s="475">
        <v>1</v>
      </c>
      <c r="G466" s="475"/>
      <c r="H466" s="475">
        <v>0</v>
      </c>
      <c r="I466" s="475"/>
    </row>
    <row r="468" spans="1:40" ht="4.5" customHeight="1" x14ac:dyDescent="0.2"/>
    <row r="469" spans="1:40" s="215" customFormat="1" ht="18" x14ac:dyDescent="0.25">
      <c r="A469" s="186"/>
      <c r="B469" s="261" t="s">
        <v>425</v>
      </c>
      <c r="C469" s="261"/>
      <c r="D469" s="261"/>
      <c r="E469" s="187"/>
      <c r="F469" s="187"/>
      <c r="G469" s="188"/>
      <c r="H469" s="188"/>
      <c r="I469" s="188"/>
      <c r="J469" s="188"/>
      <c r="K469" s="186"/>
      <c r="L469" s="186"/>
      <c r="M469" s="186"/>
      <c r="N469" s="186"/>
      <c r="O469" s="186"/>
      <c r="P469" s="186"/>
      <c r="Q469" s="186"/>
      <c r="R469" s="186"/>
      <c r="S469" s="186"/>
      <c r="T469" s="186"/>
      <c r="U469" s="186"/>
      <c r="V469" s="186"/>
      <c r="W469" s="186"/>
      <c r="X469" s="186"/>
      <c r="Y469" s="186"/>
      <c r="Z469" s="186"/>
      <c r="AA469" s="186"/>
      <c r="AB469" s="186"/>
      <c r="AC469" s="186"/>
      <c r="AD469" s="186"/>
      <c r="AE469" s="186"/>
      <c r="AF469" s="186"/>
      <c r="AG469" s="186"/>
      <c r="AH469" s="186"/>
      <c r="AI469" s="186"/>
      <c r="AJ469" s="186"/>
      <c r="AK469" s="186"/>
      <c r="AL469" s="186"/>
      <c r="AM469" s="186"/>
      <c r="AN469" s="186"/>
    </row>
    <row r="470" spans="1:40" ht="17.25" customHeight="1" x14ac:dyDescent="0.25">
      <c r="B470" s="63"/>
      <c r="C470" s="63"/>
      <c r="D470" s="61"/>
      <c r="E470" s="61"/>
      <c r="F470" s="61"/>
    </row>
    <row r="471" spans="1:40" ht="30" customHeight="1" x14ac:dyDescent="0.2">
      <c r="B471" s="477" t="s">
        <v>426</v>
      </c>
      <c r="C471" s="477"/>
      <c r="D471" s="477"/>
      <c r="E471" s="477"/>
      <c r="F471" s="477"/>
      <c r="G471" s="477"/>
      <c r="H471" s="477"/>
      <c r="I471" s="477"/>
      <c r="J471" s="477"/>
      <c r="K471" s="477"/>
      <c r="L471" s="477"/>
      <c r="M471" s="477"/>
      <c r="N471" s="477"/>
      <c r="O471" s="477"/>
      <c r="P471" s="477"/>
    </row>
    <row r="472" spans="1:40" ht="14.25" customHeight="1" x14ac:dyDescent="0.25">
      <c r="B472" s="241"/>
      <c r="C472" s="241"/>
      <c r="D472" s="179"/>
      <c r="E472" s="179"/>
      <c r="F472" s="179"/>
      <c r="G472" s="157"/>
      <c r="H472" s="157"/>
      <c r="I472" s="157"/>
      <c r="J472" s="157"/>
    </row>
    <row r="473" spans="1:40" ht="8.25" hidden="1" customHeight="1" x14ac:dyDescent="0.2">
      <c r="B473" s="124"/>
      <c r="C473" s="124"/>
      <c r="D473" s="124"/>
      <c r="E473" s="124"/>
      <c r="F473" s="124"/>
      <c r="G473" s="124"/>
      <c r="H473" s="124"/>
      <c r="I473" s="124"/>
      <c r="J473" s="124"/>
    </row>
    <row r="474" spans="1:40" customFormat="1" ht="18.75" x14ac:dyDescent="0.3">
      <c r="A474" s="44"/>
      <c r="B474" s="414" t="s">
        <v>1008</v>
      </c>
      <c r="C474" s="414"/>
      <c r="D474" s="414"/>
      <c r="E474" s="414"/>
      <c r="F474" s="414"/>
      <c r="G474" s="414"/>
      <c r="H474" s="414"/>
      <c r="I474" s="414"/>
      <c r="J474" s="414"/>
      <c r="K474" s="414"/>
      <c r="L474" s="414"/>
      <c r="M474" s="414"/>
      <c r="N474" s="414"/>
      <c r="O474" s="414"/>
      <c r="P474" s="372"/>
      <c r="Q474" s="44"/>
      <c r="R474" s="44"/>
      <c r="S474" s="44"/>
      <c r="T474" s="44"/>
      <c r="U474" s="44"/>
      <c r="V474" s="44"/>
      <c r="W474" s="44"/>
      <c r="X474" s="372"/>
      <c r="Y474" s="372"/>
      <c r="Z474" s="372"/>
      <c r="AA474" s="372"/>
      <c r="AB474" s="372"/>
      <c r="AC474" s="372"/>
      <c r="AD474" s="372"/>
      <c r="AE474" s="372"/>
      <c r="AF474" s="372"/>
      <c r="AG474" s="372"/>
      <c r="AH474" s="372"/>
      <c r="AI474" s="372"/>
      <c r="AJ474" s="372"/>
      <c r="AK474" s="372"/>
      <c r="AL474" s="372"/>
      <c r="AM474" s="372"/>
      <c r="AN474" s="44"/>
    </row>
    <row r="475" spans="1:40" customFormat="1" ht="30" x14ac:dyDescent="0.25">
      <c r="A475" s="44"/>
      <c r="B475" s="242" t="s">
        <v>1009</v>
      </c>
      <c r="C475" s="243" t="s">
        <v>427</v>
      </c>
      <c r="D475" s="243" t="s">
        <v>428</v>
      </c>
      <c r="E475" s="243" t="s">
        <v>429</v>
      </c>
      <c r="F475" s="243" t="s">
        <v>430</v>
      </c>
      <c r="G475" s="243" t="s">
        <v>431</v>
      </c>
      <c r="H475" s="243" t="s">
        <v>432</v>
      </c>
      <c r="I475" s="243" t="s">
        <v>433</v>
      </c>
      <c r="J475" s="243" t="s">
        <v>434</v>
      </c>
      <c r="K475" s="243" t="s">
        <v>435</v>
      </c>
      <c r="L475" s="243" t="s">
        <v>436</v>
      </c>
      <c r="M475" s="243" t="s">
        <v>437</v>
      </c>
      <c r="N475" s="243" t="s">
        <v>438</v>
      </c>
      <c r="O475" s="243" t="s">
        <v>439</v>
      </c>
      <c r="P475" s="243"/>
      <c r="Q475" s="44"/>
      <c r="R475" s="44"/>
      <c r="S475" s="44"/>
      <c r="T475" s="44"/>
      <c r="U475" s="44"/>
      <c r="V475" s="44"/>
      <c r="W475" s="44"/>
      <c r="X475" s="243"/>
      <c r="Y475" s="243"/>
      <c r="Z475" s="243"/>
      <c r="AA475" s="243"/>
      <c r="AB475" s="243"/>
      <c r="AC475" s="243"/>
      <c r="AD475" s="243"/>
      <c r="AE475" s="243"/>
      <c r="AF475" s="243"/>
      <c r="AG475" s="243"/>
      <c r="AH475" s="243"/>
      <c r="AI475" s="243"/>
      <c r="AJ475" s="243"/>
      <c r="AK475" s="243"/>
      <c r="AL475" s="243"/>
      <c r="AM475" s="243"/>
      <c r="AN475" s="44"/>
    </row>
    <row r="476" spans="1:40" customFormat="1" ht="15" x14ac:dyDescent="0.25">
      <c r="A476" s="44"/>
      <c r="B476" s="244"/>
      <c r="C476" s="244"/>
      <c r="D476" s="244"/>
      <c r="E476" s="244"/>
      <c r="F476" s="244"/>
      <c r="G476" s="244"/>
      <c r="H476" s="244"/>
      <c r="I476" s="244"/>
      <c r="J476" s="244"/>
      <c r="K476" s="244"/>
      <c r="L476" s="244"/>
      <c r="M476" s="244"/>
      <c r="N476" s="244"/>
      <c r="O476" s="244"/>
      <c r="P476" s="244"/>
      <c r="Q476" s="44"/>
      <c r="R476" s="44"/>
      <c r="S476" s="44"/>
      <c r="T476" s="44"/>
      <c r="U476" s="44"/>
      <c r="V476" s="44"/>
      <c r="W476" s="44"/>
      <c r="X476" s="244"/>
      <c r="Y476" s="244"/>
      <c r="Z476" s="244"/>
      <c r="AA476" s="244"/>
      <c r="AB476" s="244"/>
      <c r="AC476" s="244"/>
      <c r="AD476" s="244"/>
      <c r="AE476" s="244"/>
      <c r="AF476" s="244"/>
      <c r="AG476" s="244"/>
      <c r="AH476" s="244"/>
      <c r="AI476" s="244"/>
      <c r="AJ476" s="244"/>
      <c r="AK476" s="244"/>
      <c r="AL476" s="244"/>
      <c r="AM476" s="244"/>
      <c r="AN476" s="44"/>
    </row>
    <row r="477" spans="1:40" customFormat="1" ht="15.75" x14ac:dyDescent="0.25">
      <c r="A477" s="44"/>
      <c r="B477" s="245" t="s">
        <v>1010</v>
      </c>
      <c r="C477" s="245"/>
      <c r="D477" s="245"/>
      <c r="E477" s="245"/>
      <c r="F477" s="245"/>
      <c r="G477" s="245"/>
      <c r="H477" s="245"/>
      <c r="I477" s="245"/>
      <c r="J477" s="245"/>
      <c r="K477" s="245"/>
      <c r="L477" s="245"/>
      <c r="M477" s="245"/>
      <c r="N477" s="245"/>
      <c r="O477" s="245"/>
      <c r="P477" s="245"/>
      <c r="Q477" s="44"/>
      <c r="R477" s="44"/>
      <c r="S477" s="44"/>
      <c r="T477" s="44"/>
      <c r="U477" s="44"/>
      <c r="V477" s="44"/>
      <c r="W477" s="44"/>
      <c r="X477" s="245"/>
      <c r="Y477" s="245"/>
      <c r="Z477" s="245"/>
      <c r="AA477" s="245"/>
      <c r="AB477" s="245"/>
      <c r="AC477" s="245"/>
      <c r="AD477" s="245"/>
      <c r="AE477" s="245"/>
      <c r="AF477" s="245"/>
      <c r="AG477" s="245"/>
      <c r="AH477" s="245"/>
      <c r="AI477" s="245"/>
      <c r="AJ477" s="245"/>
      <c r="AK477" s="245"/>
      <c r="AL477" s="245"/>
      <c r="AM477" s="245"/>
      <c r="AN477" s="44"/>
    </row>
    <row r="478" spans="1:40" customFormat="1" ht="15" x14ac:dyDescent="0.25">
      <c r="A478" s="44"/>
      <c r="B478" s="246" t="s">
        <v>440</v>
      </c>
      <c r="C478" s="247">
        <v>41.995647660049656</v>
      </c>
      <c r="D478" s="248">
        <v>3.112592956499602</v>
      </c>
      <c r="E478" s="248">
        <v>0.33113472366896995</v>
      </c>
      <c r="F478" s="249">
        <v>28.650684913855379</v>
      </c>
      <c r="G478" s="248">
        <v>0.52353444723054154</v>
      </c>
      <c r="H478" s="248">
        <v>5.4180212932212916E-2</v>
      </c>
      <c r="I478" s="248" t="s">
        <v>48</v>
      </c>
      <c r="J478" s="249">
        <v>1307.1535711030956</v>
      </c>
      <c r="K478" s="249">
        <v>139.06217183209966</v>
      </c>
      <c r="L478" s="250">
        <v>38683.880234101322</v>
      </c>
      <c r="M478" s="249">
        <v>219.86168183792682</v>
      </c>
      <c r="N478" s="249">
        <v>70.770824085086403</v>
      </c>
      <c r="O478" s="248" t="s">
        <v>48</v>
      </c>
      <c r="P478" s="248"/>
      <c r="Q478" s="44"/>
      <c r="R478" s="44"/>
      <c r="S478" s="44"/>
      <c r="T478" s="44"/>
      <c r="U478" s="44"/>
      <c r="V478" s="44"/>
      <c r="W478" s="44"/>
      <c r="X478" s="248"/>
      <c r="Y478" s="248"/>
      <c r="Z478" s="248"/>
      <c r="AA478" s="248"/>
      <c r="AB478" s="248"/>
      <c r="AC478" s="248"/>
      <c r="AD478" s="248"/>
      <c r="AE478" s="248"/>
      <c r="AF478" s="248"/>
      <c r="AG478" s="248"/>
      <c r="AH478" s="248"/>
      <c r="AI478" s="248"/>
      <c r="AJ478" s="248"/>
      <c r="AK478" s="248"/>
      <c r="AL478" s="248"/>
      <c r="AM478" s="248"/>
      <c r="AN478" s="44"/>
    </row>
    <row r="479" spans="1:40" customFormat="1" ht="15" x14ac:dyDescent="0.25">
      <c r="A479" s="44"/>
      <c r="B479" s="244" t="s">
        <v>441</v>
      </c>
      <c r="C479" s="251"/>
      <c r="D479" s="252"/>
      <c r="E479" s="252"/>
      <c r="F479" s="253"/>
      <c r="G479" s="252"/>
      <c r="H479" s="252"/>
      <c r="I479" s="252"/>
      <c r="J479" s="253"/>
      <c r="K479" s="253"/>
      <c r="L479" s="254"/>
      <c r="M479" s="253"/>
      <c r="N479" s="253"/>
      <c r="O479" s="252"/>
      <c r="P479" s="252"/>
      <c r="Q479" s="44"/>
      <c r="R479" s="44"/>
      <c r="S479" s="44"/>
      <c r="T479" s="44"/>
      <c r="U479" s="44"/>
      <c r="V479" s="44"/>
      <c r="W479" s="44"/>
      <c r="X479" s="252"/>
      <c r="Y479" s="252"/>
      <c r="Z479" s="252"/>
      <c r="AA479" s="252"/>
      <c r="AB479" s="252"/>
      <c r="AC479" s="252"/>
      <c r="AD479" s="252"/>
      <c r="AE479" s="252"/>
      <c r="AF479" s="252"/>
      <c r="AG479" s="252"/>
      <c r="AH479" s="252"/>
      <c r="AI479" s="252"/>
      <c r="AJ479" s="252"/>
      <c r="AK479" s="252"/>
      <c r="AL479" s="252"/>
      <c r="AM479" s="252"/>
      <c r="AN479" s="44"/>
    </row>
    <row r="480" spans="1:40" customFormat="1" ht="15" x14ac:dyDescent="0.25">
      <c r="A480" s="44"/>
      <c r="B480" s="244" t="s">
        <v>442</v>
      </c>
      <c r="C480" s="251"/>
      <c r="D480" s="252"/>
      <c r="E480" s="252"/>
      <c r="F480" s="253"/>
      <c r="G480" s="252"/>
      <c r="H480" s="252"/>
      <c r="I480" s="252"/>
      <c r="J480" s="253"/>
      <c r="K480" s="253"/>
      <c r="L480" s="254"/>
      <c r="M480" s="253"/>
      <c r="N480" s="253"/>
      <c r="O480" s="252"/>
      <c r="P480" s="252"/>
      <c r="Q480" s="44"/>
      <c r="R480" s="44"/>
      <c r="S480" s="44"/>
      <c r="T480" s="44"/>
      <c r="U480" s="44"/>
      <c r="V480" s="44"/>
      <c r="W480" s="44"/>
      <c r="X480" s="252"/>
      <c r="Y480" s="252"/>
      <c r="Z480" s="252"/>
      <c r="AA480" s="252"/>
      <c r="AB480" s="252"/>
      <c r="AC480" s="252"/>
      <c r="AD480" s="252"/>
      <c r="AE480" s="252"/>
      <c r="AF480" s="252"/>
      <c r="AG480" s="252"/>
      <c r="AH480" s="252"/>
      <c r="AI480" s="252"/>
      <c r="AJ480" s="252"/>
      <c r="AK480" s="252"/>
      <c r="AL480" s="252"/>
      <c r="AM480" s="252"/>
      <c r="AN480" s="44"/>
    </row>
    <row r="481" spans="1:40" customFormat="1" ht="15" x14ac:dyDescent="0.25">
      <c r="A481" s="44"/>
      <c r="B481" s="244" t="s">
        <v>443</v>
      </c>
      <c r="C481" s="251" t="s">
        <v>48</v>
      </c>
      <c r="D481" s="252"/>
      <c r="E481" s="252"/>
      <c r="F481" s="253"/>
      <c r="G481" s="252"/>
      <c r="H481" s="252"/>
      <c r="I481" s="252"/>
      <c r="J481" s="253"/>
      <c r="K481" s="253"/>
      <c r="L481" s="254"/>
      <c r="M481" s="253"/>
      <c r="N481" s="253"/>
      <c r="O481" s="252"/>
      <c r="P481" s="252"/>
      <c r="Q481" s="44"/>
      <c r="R481" s="44"/>
      <c r="S481" s="44"/>
      <c r="T481" s="44"/>
      <c r="U481" s="44"/>
      <c r="V481" s="44"/>
      <c r="W481" s="44"/>
      <c r="X481" s="252"/>
      <c r="Y481" s="252"/>
      <c r="Z481" s="252"/>
      <c r="AA481" s="252"/>
      <c r="AB481" s="252"/>
      <c r="AC481" s="252"/>
      <c r="AD481" s="252"/>
      <c r="AE481" s="252"/>
      <c r="AF481" s="252"/>
      <c r="AG481" s="252"/>
      <c r="AH481" s="252"/>
      <c r="AI481" s="252"/>
      <c r="AJ481" s="252"/>
      <c r="AK481" s="252"/>
      <c r="AL481" s="252"/>
      <c r="AM481" s="252"/>
      <c r="AN481" s="44"/>
    </row>
    <row r="482" spans="1:40" customFormat="1" ht="15" x14ac:dyDescent="0.25">
      <c r="A482" s="44"/>
      <c r="B482" s="246" t="s">
        <v>444</v>
      </c>
      <c r="C482" s="247">
        <v>73.078646800918492</v>
      </c>
      <c r="D482" s="248">
        <v>3.7484994265138396</v>
      </c>
      <c r="E482" s="248">
        <v>0.20816599706956707</v>
      </c>
      <c r="F482" s="249">
        <v>37.440524692197179</v>
      </c>
      <c r="G482" s="248">
        <v>0.96725357454667527</v>
      </c>
      <c r="H482" s="248">
        <v>0.11068248156277624</v>
      </c>
      <c r="I482" s="248" t="s">
        <v>48</v>
      </c>
      <c r="J482" s="249">
        <v>2739.3526562365041</v>
      </c>
      <c r="K482" s="249">
        <v>152.12489375807925</v>
      </c>
      <c r="L482" s="250">
        <v>87967.684666424844</v>
      </c>
      <c r="M482" s="249">
        <v>706.85582341222369</v>
      </c>
      <c r="N482" s="249">
        <v>251.58146773107188</v>
      </c>
      <c r="O482" s="248" t="s">
        <v>48</v>
      </c>
      <c r="P482" s="248"/>
      <c r="Q482" s="44"/>
      <c r="R482" s="44"/>
      <c r="S482" s="44"/>
      <c r="T482" s="44"/>
      <c r="U482" s="44"/>
      <c r="V482" s="44"/>
      <c r="W482" s="44"/>
      <c r="X482" s="248"/>
      <c r="Y482" s="248"/>
      <c r="Z482" s="248"/>
      <c r="AA482" s="248"/>
      <c r="AB482" s="248"/>
      <c r="AC482" s="248"/>
      <c r="AD482" s="248"/>
      <c r="AE482" s="248"/>
      <c r="AF482" s="248"/>
      <c r="AG482" s="248"/>
      <c r="AH482" s="248"/>
      <c r="AI482" s="248"/>
      <c r="AJ482" s="248"/>
      <c r="AK482" s="248"/>
      <c r="AL482" s="248"/>
      <c r="AM482" s="248"/>
      <c r="AN482" s="44"/>
    </row>
    <row r="483" spans="1:40" customFormat="1" ht="15" x14ac:dyDescent="0.25">
      <c r="A483" s="44"/>
      <c r="B483" s="244" t="s">
        <v>441</v>
      </c>
      <c r="C483" s="251"/>
      <c r="D483" s="252"/>
      <c r="E483" s="252"/>
      <c r="F483" s="253"/>
      <c r="G483" s="252"/>
      <c r="H483" s="252"/>
      <c r="I483" s="252"/>
      <c r="J483" s="253"/>
      <c r="K483" s="253"/>
      <c r="L483" s="254"/>
      <c r="M483" s="253"/>
      <c r="N483" s="253"/>
      <c r="O483" s="252"/>
      <c r="P483" s="252"/>
      <c r="Q483" s="44"/>
      <c r="R483" s="44"/>
      <c r="S483" s="44"/>
      <c r="T483" s="44"/>
      <c r="U483" s="44"/>
      <c r="V483" s="44"/>
      <c r="W483" s="44"/>
      <c r="X483" s="252"/>
      <c r="Y483" s="252"/>
      <c r="Z483" s="252"/>
      <c r="AA483" s="252"/>
      <c r="AB483" s="252"/>
      <c r="AC483" s="252"/>
      <c r="AD483" s="252"/>
      <c r="AE483" s="252"/>
      <c r="AF483" s="252"/>
      <c r="AG483" s="252"/>
      <c r="AH483" s="252"/>
      <c r="AI483" s="252"/>
      <c r="AJ483" s="252"/>
      <c r="AK483" s="252"/>
      <c r="AL483" s="252"/>
      <c r="AM483" s="252"/>
      <c r="AN483" s="44"/>
    </row>
    <row r="484" spans="1:40" customFormat="1" ht="15" x14ac:dyDescent="0.25">
      <c r="A484" s="44"/>
      <c r="B484" s="244" t="s">
        <v>442</v>
      </c>
      <c r="C484" s="251"/>
      <c r="D484" s="252"/>
      <c r="E484" s="252"/>
      <c r="F484" s="253"/>
      <c r="G484" s="252"/>
      <c r="H484" s="252"/>
      <c r="I484" s="252"/>
      <c r="J484" s="253"/>
      <c r="K484" s="253"/>
      <c r="L484" s="254"/>
      <c r="M484" s="253"/>
      <c r="N484" s="253"/>
      <c r="O484" s="252"/>
      <c r="P484" s="252"/>
      <c r="Q484" s="44"/>
      <c r="R484" s="44"/>
      <c r="S484" s="44"/>
      <c r="T484" s="44"/>
      <c r="U484" s="44"/>
      <c r="V484" s="44"/>
      <c r="W484" s="44"/>
      <c r="X484" s="252"/>
      <c r="Y484" s="252"/>
      <c r="Z484" s="252"/>
      <c r="AA484" s="252"/>
      <c r="AB484" s="252"/>
      <c r="AC484" s="252"/>
      <c r="AD484" s="252"/>
      <c r="AE484" s="252"/>
      <c r="AF484" s="252"/>
      <c r="AG484" s="252"/>
      <c r="AH484" s="252"/>
      <c r="AI484" s="252"/>
      <c r="AJ484" s="252"/>
      <c r="AK484" s="252"/>
      <c r="AL484" s="252"/>
      <c r="AM484" s="252"/>
      <c r="AN484" s="44"/>
    </row>
    <row r="485" spans="1:40" customFormat="1" ht="15" x14ac:dyDescent="0.25">
      <c r="A485" s="44"/>
      <c r="B485" s="244" t="s">
        <v>443</v>
      </c>
      <c r="C485" s="251"/>
      <c r="D485" s="252"/>
      <c r="E485" s="252"/>
      <c r="F485" s="253"/>
      <c r="G485" s="252"/>
      <c r="H485" s="252"/>
      <c r="I485" s="252"/>
      <c r="J485" s="253"/>
      <c r="K485" s="253"/>
      <c r="L485" s="254"/>
      <c r="M485" s="253"/>
      <c r="N485" s="253"/>
      <c r="O485" s="252"/>
      <c r="P485" s="252"/>
      <c r="Q485" s="44"/>
      <c r="R485" s="44"/>
      <c r="S485" s="44"/>
      <c r="T485" s="44"/>
      <c r="U485" s="44"/>
      <c r="V485" s="44"/>
      <c r="W485" s="44"/>
      <c r="X485" s="252"/>
      <c r="Y485" s="252"/>
      <c r="Z485" s="252"/>
      <c r="AA485" s="252"/>
      <c r="AB485" s="252"/>
      <c r="AC485" s="252"/>
      <c r="AD485" s="252"/>
      <c r="AE485" s="252"/>
      <c r="AF485" s="252"/>
      <c r="AG485" s="252"/>
      <c r="AH485" s="252"/>
      <c r="AI485" s="252"/>
      <c r="AJ485" s="252"/>
      <c r="AK485" s="252"/>
      <c r="AL485" s="252"/>
      <c r="AM485" s="252"/>
      <c r="AN485" s="44"/>
    </row>
    <row r="486" spans="1:40" customFormat="1" ht="15" x14ac:dyDescent="0.25">
      <c r="A486" s="44"/>
      <c r="B486" s="255" t="s">
        <v>164</v>
      </c>
      <c r="C486" s="251">
        <v>115.07429446096815</v>
      </c>
      <c r="D486" s="251">
        <v>3.5164293175068102</v>
      </c>
      <c r="E486" s="251">
        <v>0.25304266861175162</v>
      </c>
      <c r="F486" s="256">
        <v>34.232727363969907</v>
      </c>
      <c r="G486" s="251">
        <v>0.80532104028192164</v>
      </c>
      <c r="H486" s="251">
        <v>9.0062330237777627E-2</v>
      </c>
      <c r="I486" s="251" t="s">
        <v>48</v>
      </c>
      <c r="J486" s="256">
        <v>4046.5062273395997</v>
      </c>
      <c r="K486" s="256">
        <v>291.18706559017892</v>
      </c>
      <c r="L486" s="257">
        <v>126651.56490052617</v>
      </c>
      <c r="M486" s="256">
        <v>926.71750525015045</v>
      </c>
      <c r="N486" s="256">
        <v>322.3522918161583</v>
      </c>
      <c r="O486" s="251" t="s">
        <v>48</v>
      </c>
      <c r="P486" s="251"/>
      <c r="Q486" s="44"/>
      <c r="R486" s="44"/>
      <c r="S486" s="44"/>
      <c r="T486" s="44"/>
      <c r="U486" s="44"/>
      <c r="V486" s="44"/>
      <c r="W486" s="44"/>
      <c r="X486" s="251"/>
      <c r="Y486" s="251"/>
      <c r="Z486" s="251"/>
      <c r="AA486" s="251"/>
      <c r="AB486" s="251"/>
      <c r="AC486" s="251"/>
      <c r="AD486" s="251"/>
      <c r="AE486" s="251"/>
      <c r="AF486" s="251"/>
      <c r="AG486" s="251"/>
      <c r="AH486" s="251"/>
      <c r="AI486" s="251"/>
      <c r="AJ486" s="251"/>
      <c r="AK486" s="251"/>
      <c r="AL486" s="251"/>
      <c r="AM486" s="251"/>
      <c r="AN486" s="44"/>
    </row>
    <row r="487" spans="1:40" customFormat="1" ht="15.75" x14ac:dyDescent="0.25">
      <c r="A487" s="44"/>
      <c r="B487" s="245" t="s">
        <v>1011</v>
      </c>
      <c r="C487" s="258"/>
      <c r="D487" s="258"/>
      <c r="E487" s="258"/>
      <c r="F487" s="259"/>
      <c r="G487" s="258"/>
      <c r="H487" s="258"/>
      <c r="I487" s="258"/>
      <c r="J487" s="259"/>
      <c r="K487" s="259"/>
      <c r="L487" s="260"/>
      <c r="M487" s="259"/>
      <c r="N487" s="259"/>
      <c r="O487" s="258"/>
      <c r="P487" s="258"/>
      <c r="Q487" s="44"/>
      <c r="R487" s="44"/>
      <c r="S487" s="44"/>
      <c r="T487" s="44"/>
      <c r="U487" s="44"/>
      <c r="V487" s="44"/>
      <c r="W487" s="44"/>
      <c r="X487" s="258"/>
      <c r="Y487" s="258"/>
      <c r="Z487" s="258"/>
      <c r="AA487" s="258"/>
      <c r="AB487" s="258"/>
      <c r="AC487" s="258"/>
      <c r="AD487" s="258"/>
      <c r="AE487" s="258"/>
      <c r="AF487" s="258"/>
      <c r="AG487" s="258"/>
      <c r="AH487" s="258"/>
      <c r="AI487" s="258"/>
      <c r="AJ487" s="258"/>
      <c r="AK487" s="258"/>
      <c r="AL487" s="258"/>
      <c r="AM487" s="258"/>
      <c r="AN487" s="44"/>
    </row>
    <row r="488" spans="1:40" customFormat="1" ht="15" x14ac:dyDescent="0.25">
      <c r="A488" s="44"/>
      <c r="B488" s="246" t="s">
        <v>445</v>
      </c>
      <c r="C488" s="247">
        <v>22.036060688278905</v>
      </c>
      <c r="D488" s="248">
        <v>3.4462772772372334</v>
      </c>
      <c r="E488" s="248">
        <v>9.8589192934216946E-2</v>
      </c>
      <c r="F488" s="249">
        <v>29.945735007536882</v>
      </c>
      <c r="G488" s="248">
        <v>0.67336531938865862</v>
      </c>
      <c r="H488" s="248">
        <v>2.493391695608748E-2</v>
      </c>
      <c r="I488" s="248" t="s">
        <v>48</v>
      </c>
      <c r="J488" s="249">
        <v>759.4237522983625</v>
      </c>
      <c r="K488" s="249">
        <v>21.725174387068424</v>
      </c>
      <c r="L488" s="250">
        <v>21215.812817888691</v>
      </c>
      <c r="M488" s="249">
        <v>148.38319043430789</v>
      </c>
      <c r="N488" s="249">
        <v>17.665063650098869</v>
      </c>
      <c r="O488" s="248" t="s">
        <v>48</v>
      </c>
      <c r="P488" s="248"/>
      <c r="Q488" s="44"/>
      <c r="R488" s="44"/>
      <c r="S488" s="44"/>
      <c r="T488" s="44"/>
      <c r="U488" s="44"/>
      <c r="V488" s="44"/>
      <c r="W488" s="44"/>
      <c r="X488" s="248"/>
      <c r="Y488" s="248"/>
      <c r="Z488" s="248"/>
      <c r="AA488" s="248"/>
      <c r="AB488" s="248"/>
      <c r="AC488" s="248"/>
      <c r="AD488" s="248"/>
      <c r="AE488" s="248"/>
      <c r="AF488" s="248"/>
      <c r="AG488" s="248"/>
      <c r="AH488" s="248"/>
      <c r="AI488" s="248"/>
      <c r="AJ488" s="248"/>
      <c r="AK488" s="248"/>
      <c r="AL488" s="248"/>
      <c r="AM488" s="248"/>
      <c r="AN488" s="44"/>
    </row>
    <row r="489" spans="1:40" customFormat="1" ht="15" x14ac:dyDescent="0.25">
      <c r="A489" s="44"/>
      <c r="B489" s="244" t="s">
        <v>446</v>
      </c>
      <c r="C489" s="251"/>
      <c r="D489" s="252"/>
      <c r="E489" s="252"/>
      <c r="F489" s="253"/>
      <c r="G489" s="252"/>
      <c r="H489" s="252"/>
      <c r="I489" s="252"/>
      <c r="J489" s="253"/>
      <c r="K489" s="253"/>
      <c r="L489" s="254"/>
      <c r="M489" s="253"/>
      <c r="N489" s="253"/>
      <c r="O489" s="252"/>
      <c r="P489" s="252"/>
      <c r="Q489" s="44"/>
      <c r="R489" s="44"/>
      <c r="S489" s="44"/>
      <c r="T489" s="44"/>
      <c r="U489" s="44"/>
      <c r="V489" s="44"/>
      <c r="W489" s="44"/>
      <c r="X489" s="252"/>
      <c r="Y489" s="252"/>
      <c r="Z489" s="252"/>
      <c r="AA489" s="252"/>
      <c r="AB489" s="252"/>
      <c r="AC489" s="252"/>
      <c r="AD489" s="252"/>
      <c r="AE489" s="252"/>
      <c r="AF489" s="252"/>
      <c r="AG489" s="252"/>
      <c r="AH489" s="252"/>
      <c r="AI489" s="252"/>
      <c r="AJ489" s="252"/>
      <c r="AK489" s="252"/>
      <c r="AL489" s="252"/>
      <c r="AM489" s="252"/>
      <c r="AN489" s="44"/>
    </row>
    <row r="490" spans="1:40" customFormat="1" ht="15" x14ac:dyDescent="0.25">
      <c r="A490" s="44"/>
      <c r="B490" s="244" t="s">
        <v>447</v>
      </c>
      <c r="C490" s="251"/>
      <c r="D490" s="252"/>
      <c r="E490" s="252"/>
      <c r="F490" s="253"/>
      <c r="G490" s="252"/>
      <c r="H490" s="252"/>
      <c r="I490" s="252"/>
      <c r="J490" s="253"/>
      <c r="K490" s="253"/>
      <c r="L490" s="254"/>
      <c r="M490" s="253"/>
      <c r="N490" s="253"/>
      <c r="O490" s="252"/>
      <c r="P490" s="252"/>
      <c r="Q490" s="44"/>
      <c r="R490" s="44"/>
      <c r="S490" s="44"/>
      <c r="T490" s="44"/>
      <c r="U490" s="44"/>
      <c r="V490" s="44"/>
      <c r="W490" s="44"/>
      <c r="X490" s="252"/>
      <c r="Y490" s="252"/>
      <c r="Z490" s="252"/>
      <c r="AA490" s="252"/>
      <c r="AB490" s="252"/>
      <c r="AC490" s="252"/>
      <c r="AD490" s="252"/>
      <c r="AE490" s="252"/>
      <c r="AF490" s="252"/>
      <c r="AG490" s="252"/>
      <c r="AH490" s="252"/>
      <c r="AI490" s="252"/>
      <c r="AJ490" s="252"/>
      <c r="AK490" s="252"/>
      <c r="AL490" s="252"/>
      <c r="AM490" s="252"/>
      <c r="AN490" s="44"/>
    </row>
    <row r="491" spans="1:40" customFormat="1" ht="15" x14ac:dyDescent="0.25">
      <c r="A491" s="44"/>
      <c r="B491" s="244" t="s">
        <v>448</v>
      </c>
      <c r="C491" s="251"/>
      <c r="D491" s="252"/>
      <c r="E491" s="252"/>
      <c r="F491" s="253"/>
      <c r="G491" s="252"/>
      <c r="H491" s="252"/>
      <c r="I491" s="252"/>
      <c r="J491" s="253"/>
      <c r="K491" s="253"/>
      <c r="L491" s="254"/>
      <c r="M491" s="253"/>
      <c r="N491" s="253"/>
      <c r="O491" s="252"/>
      <c r="P491" s="252"/>
      <c r="Q491" s="44"/>
      <c r="R491" s="44"/>
      <c r="S491" s="44"/>
      <c r="T491" s="44"/>
      <c r="U491" s="44"/>
      <c r="V491" s="44"/>
      <c r="W491" s="44"/>
      <c r="X491" s="252"/>
      <c r="Y491" s="252"/>
      <c r="Z491" s="252"/>
      <c r="AA491" s="252"/>
      <c r="AB491" s="252"/>
      <c r="AC491" s="252"/>
      <c r="AD491" s="252"/>
      <c r="AE491" s="252"/>
      <c r="AF491" s="252"/>
      <c r="AG491" s="252"/>
      <c r="AH491" s="252"/>
      <c r="AI491" s="252"/>
      <c r="AJ491" s="252"/>
      <c r="AK491" s="252"/>
      <c r="AL491" s="252"/>
      <c r="AM491" s="252"/>
      <c r="AN491" s="44"/>
    </row>
    <row r="492" spans="1:40" customFormat="1" ht="15" x14ac:dyDescent="0.25">
      <c r="A492" s="44"/>
      <c r="B492" s="246" t="s">
        <v>449</v>
      </c>
      <c r="C492" s="247">
        <v>64.027219821516368</v>
      </c>
      <c r="D492" s="248">
        <v>3.6839674060322465</v>
      </c>
      <c r="E492" s="248">
        <v>5.1273153396313907E-2</v>
      </c>
      <c r="F492" s="249">
        <v>24.396734029323977</v>
      </c>
      <c r="G492" s="248">
        <v>0.63408120500227527</v>
      </c>
      <c r="H492" s="248">
        <v>3.8765831900739921E-2</v>
      </c>
      <c r="I492" s="248" t="s">
        <v>48</v>
      </c>
      <c r="J492" s="249">
        <v>2358.7419092132809</v>
      </c>
      <c r="K492" s="249">
        <v>32.828774634481192</v>
      </c>
      <c r="L492" s="250">
        <v>50221.198663256386</v>
      </c>
      <c r="M492" s="249">
        <v>405.98456697372666</v>
      </c>
      <c r="N492" s="249">
        <v>79.800293879229869</v>
      </c>
      <c r="O492" s="248" t="s">
        <v>48</v>
      </c>
      <c r="P492" s="248"/>
      <c r="Q492" s="44"/>
      <c r="R492" s="44"/>
      <c r="S492" s="44"/>
      <c r="T492" s="44"/>
      <c r="U492" s="44"/>
      <c r="V492" s="44"/>
      <c r="W492" s="44"/>
      <c r="X492" s="248"/>
      <c r="Y492" s="248"/>
      <c r="Z492" s="248"/>
      <c r="AA492" s="248"/>
      <c r="AB492" s="248"/>
      <c r="AC492" s="248"/>
      <c r="AD492" s="248"/>
      <c r="AE492" s="248"/>
      <c r="AF492" s="248"/>
      <c r="AG492" s="248"/>
      <c r="AH492" s="248"/>
      <c r="AI492" s="248"/>
      <c r="AJ492" s="248"/>
      <c r="AK492" s="248"/>
      <c r="AL492" s="248"/>
      <c r="AM492" s="248"/>
      <c r="AN492" s="44"/>
    </row>
    <row r="493" spans="1:40" customFormat="1" ht="15" x14ac:dyDescent="0.25">
      <c r="A493" s="44"/>
      <c r="B493" s="244" t="s">
        <v>450</v>
      </c>
      <c r="C493" s="251"/>
      <c r="D493" s="252"/>
      <c r="E493" s="252"/>
      <c r="F493" s="253"/>
      <c r="G493" s="252"/>
      <c r="H493" s="252"/>
      <c r="I493" s="252"/>
      <c r="J493" s="253"/>
      <c r="K493" s="253"/>
      <c r="L493" s="254"/>
      <c r="M493" s="253"/>
      <c r="N493" s="253"/>
      <c r="O493" s="252"/>
      <c r="P493" s="252"/>
      <c r="Q493" s="44"/>
      <c r="R493" s="44"/>
      <c r="S493" s="44"/>
      <c r="T493" s="44"/>
      <c r="U493" s="44"/>
      <c r="V493" s="44"/>
      <c r="W493" s="44"/>
      <c r="X493" s="252"/>
      <c r="Y493" s="252"/>
      <c r="Z493" s="252"/>
      <c r="AA493" s="252"/>
      <c r="AB493" s="252"/>
      <c r="AC493" s="252"/>
      <c r="AD493" s="252"/>
      <c r="AE493" s="252"/>
      <c r="AF493" s="252"/>
      <c r="AG493" s="252"/>
      <c r="AH493" s="252"/>
      <c r="AI493" s="252"/>
      <c r="AJ493" s="252"/>
      <c r="AK493" s="252"/>
      <c r="AL493" s="252"/>
      <c r="AM493" s="252"/>
      <c r="AN493" s="44"/>
    </row>
    <row r="494" spans="1:40" customFormat="1" ht="15" x14ac:dyDescent="0.25">
      <c r="A494" s="44"/>
      <c r="B494" s="244" t="s">
        <v>451</v>
      </c>
      <c r="C494" s="251"/>
      <c r="D494" s="252"/>
      <c r="E494" s="252"/>
      <c r="F494" s="253"/>
      <c r="G494" s="252"/>
      <c r="H494" s="252"/>
      <c r="I494" s="252"/>
      <c r="J494" s="253"/>
      <c r="K494" s="253"/>
      <c r="L494" s="254"/>
      <c r="M494" s="253"/>
      <c r="N494" s="253"/>
      <c r="O494" s="252"/>
      <c r="P494" s="252"/>
      <c r="Q494" s="44"/>
      <c r="R494" s="44"/>
      <c r="S494" s="44"/>
      <c r="T494" s="44"/>
      <c r="U494" s="44"/>
      <c r="V494" s="44"/>
      <c r="W494" s="44"/>
      <c r="X494" s="252"/>
      <c r="Y494" s="252"/>
      <c r="Z494" s="252"/>
      <c r="AA494" s="252"/>
      <c r="AB494" s="252"/>
      <c r="AC494" s="252"/>
      <c r="AD494" s="252"/>
      <c r="AE494" s="252"/>
      <c r="AF494" s="252"/>
      <c r="AG494" s="252"/>
      <c r="AH494" s="252"/>
      <c r="AI494" s="252"/>
      <c r="AJ494" s="252"/>
      <c r="AK494" s="252"/>
      <c r="AL494" s="252"/>
      <c r="AM494" s="252"/>
      <c r="AN494" s="44"/>
    </row>
    <row r="495" spans="1:40" customFormat="1" ht="15" x14ac:dyDescent="0.25">
      <c r="A495" s="44"/>
      <c r="B495" s="244" t="s">
        <v>452</v>
      </c>
      <c r="C495" s="251"/>
      <c r="D495" s="252"/>
      <c r="E495" s="252"/>
      <c r="F495" s="253"/>
      <c r="G495" s="252"/>
      <c r="H495" s="252"/>
      <c r="I495" s="252"/>
      <c r="J495" s="253"/>
      <c r="K495" s="253"/>
      <c r="L495" s="254"/>
      <c r="M495" s="253"/>
      <c r="N495" s="253"/>
      <c r="O495" s="252"/>
      <c r="P495" s="252"/>
      <c r="Q495" s="44"/>
      <c r="R495" s="44"/>
      <c r="S495" s="44"/>
      <c r="T495" s="44"/>
      <c r="U495" s="44"/>
      <c r="V495" s="44"/>
      <c r="W495" s="44"/>
      <c r="X495" s="252"/>
      <c r="Y495" s="252"/>
      <c r="Z495" s="252"/>
      <c r="AA495" s="252"/>
      <c r="AB495" s="252"/>
      <c r="AC495" s="252"/>
      <c r="AD495" s="252"/>
      <c r="AE495" s="252"/>
      <c r="AF495" s="252"/>
      <c r="AG495" s="252"/>
      <c r="AH495" s="252"/>
      <c r="AI495" s="252"/>
      <c r="AJ495" s="252"/>
      <c r="AK495" s="252"/>
      <c r="AL495" s="252"/>
      <c r="AM495" s="252"/>
      <c r="AN495" s="44"/>
    </row>
    <row r="496" spans="1:40" customFormat="1" ht="15" x14ac:dyDescent="0.25">
      <c r="A496" s="44"/>
      <c r="B496" s="255" t="s">
        <v>164</v>
      </c>
      <c r="C496" s="251">
        <v>86.063280509795277</v>
      </c>
      <c r="D496" s="251">
        <v>3.6231080700633407</v>
      </c>
      <c r="E496" s="251">
        <v>6.3388182158987727E-2</v>
      </c>
      <c r="F496" s="256">
        <v>25.817527213024448</v>
      </c>
      <c r="G496" s="251">
        <v>0.64413970060662429</v>
      </c>
      <c r="H496" s="251">
        <v>3.5224241162506525E-2</v>
      </c>
      <c r="I496" s="251" t="s">
        <v>48</v>
      </c>
      <c r="J496" s="256">
        <v>3118.1656615116426</v>
      </c>
      <c r="K496" s="256">
        <v>54.553949021549613</v>
      </c>
      <c r="L496" s="257">
        <v>71437.011481145077</v>
      </c>
      <c r="M496" s="256">
        <v>554.36775740803455</v>
      </c>
      <c r="N496" s="256">
        <v>97.465357529328742</v>
      </c>
      <c r="O496" s="251" t="s">
        <v>48</v>
      </c>
      <c r="P496" s="251"/>
      <c r="Q496" s="44"/>
      <c r="R496" s="44"/>
      <c r="S496" s="44"/>
      <c r="T496" s="44"/>
      <c r="U496" s="44"/>
      <c r="V496" s="44"/>
      <c r="W496" s="44"/>
      <c r="X496" s="251"/>
      <c r="Y496" s="251"/>
      <c r="Z496" s="251"/>
      <c r="AA496" s="251"/>
      <c r="AB496" s="251"/>
      <c r="AC496" s="251"/>
      <c r="AD496" s="251"/>
      <c r="AE496" s="251"/>
      <c r="AF496" s="251"/>
      <c r="AG496" s="251"/>
      <c r="AH496" s="251"/>
      <c r="AI496" s="251"/>
      <c r="AJ496" s="251"/>
      <c r="AK496" s="251"/>
      <c r="AL496" s="251"/>
      <c r="AM496" s="251"/>
      <c r="AN496" s="44"/>
    </row>
    <row r="497" spans="1:40" customFormat="1" ht="15" x14ac:dyDescent="0.25">
      <c r="A497" s="44"/>
      <c r="B497" s="246" t="s">
        <v>453</v>
      </c>
      <c r="C497" s="247">
        <v>156.22635938570221</v>
      </c>
      <c r="D497" s="248">
        <v>4.4391280542772327</v>
      </c>
      <c r="E497" s="248">
        <v>0.15784388792848775</v>
      </c>
      <c r="F497" s="249">
        <v>36.863652754300283</v>
      </c>
      <c r="G497" s="248">
        <v>0.83804418568471761</v>
      </c>
      <c r="H497" s="248">
        <v>0.15320667433890384</v>
      </c>
      <c r="I497" s="248" t="s">
        <v>48</v>
      </c>
      <c r="J497" s="249">
        <v>6935.08814766668</v>
      </c>
      <c r="K497" s="249">
        <v>246.59375962352431</v>
      </c>
      <c r="L497" s="250">
        <v>185158.39900535461</v>
      </c>
      <c r="M497" s="249">
        <v>1309.2459213387883</v>
      </c>
      <c r="N497" s="249">
        <v>769.52500411715187</v>
      </c>
      <c r="O497" s="248" t="s">
        <v>48</v>
      </c>
      <c r="P497" s="248"/>
      <c r="Q497" s="44"/>
      <c r="R497" s="44"/>
      <c r="S497" s="44"/>
      <c r="T497" s="44"/>
      <c r="U497" s="44"/>
      <c r="V497" s="44"/>
      <c r="W497" s="44"/>
      <c r="X497" s="248"/>
      <c r="Y497" s="248"/>
      <c r="Z497" s="248"/>
      <c r="AA497" s="248"/>
      <c r="AB497" s="248"/>
      <c r="AC497" s="248"/>
      <c r="AD497" s="248"/>
      <c r="AE497" s="248"/>
      <c r="AF497" s="248"/>
      <c r="AG497" s="248"/>
      <c r="AH497" s="248"/>
      <c r="AI497" s="248"/>
      <c r="AJ497" s="248"/>
      <c r="AK497" s="248"/>
      <c r="AL497" s="248"/>
      <c r="AM497" s="248"/>
      <c r="AN497" s="44"/>
    </row>
    <row r="498" spans="1:40" customFormat="1" ht="15" x14ac:dyDescent="0.25">
      <c r="A498" s="44"/>
      <c r="B498" s="244" t="s">
        <v>454</v>
      </c>
      <c r="C498" s="251"/>
      <c r="D498" s="252"/>
      <c r="E498" s="252"/>
      <c r="F498" s="253"/>
      <c r="G498" s="252"/>
      <c r="H498" s="252"/>
      <c r="I498" s="252"/>
      <c r="J498" s="252"/>
      <c r="K498" s="253"/>
      <c r="L498" s="252"/>
      <c r="M498" s="252"/>
      <c r="N498" s="252"/>
      <c r="O498" s="252"/>
      <c r="P498" s="252"/>
      <c r="Q498" s="44"/>
      <c r="R498" s="44"/>
      <c r="S498" s="44"/>
      <c r="T498" s="44"/>
      <c r="U498" s="44"/>
      <c r="V498" s="44"/>
      <c r="W498" s="44"/>
      <c r="X498" s="252"/>
      <c r="Y498" s="252"/>
      <c r="Z498" s="252"/>
      <c r="AA498" s="252"/>
      <c r="AB498" s="252"/>
      <c r="AC498" s="252"/>
      <c r="AD498" s="252"/>
      <c r="AE498" s="252"/>
      <c r="AF498" s="252"/>
      <c r="AG498" s="252"/>
      <c r="AH498" s="252"/>
      <c r="AI498" s="252"/>
      <c r="AJ498" s="252"/>
      <c r="AK498" s="252"/>
      <c r="AL498" s="252"/>
      <c r="AM498" s="252"/>
      <c r="AN498" s="44"/>
    </row>
    <row r="499" spans="1:40" customFormat="1" ht="15" x14ac:dyDescent="0.25">
      <c r="A499" s="44"/>
      <c r="B499" s="244" t="s">
        <v>455</v>
      </c>
      <c r="C499" s="251"/>
      <c r="D499" s="252"/>
      <c r="E499" s="252"/>
      <c r="F499" s="253"/>
      <c r="G499" s="252"/>
      <c r="H499" s="252"/>
      <c r="I499" s="252"/>
      <c r="J499" s="252"/>
      <c r="K499" s="253"/>
      <c r="L499" s="252"/>
      <c r="M499" s="252"/>
      <c r="N499" s="252"/>
      <c r="O499" s="252"/>
      <c r="P499" s="252"/>
      <c r="Q499" s="44"/>
      <c r="R499" s="44"/>
      <c r="S499" s="44"/>
      <c r="T499" s="44"/>
      <c r="U499" s="44"/>
      <c r="V499" s="44"/>
      <c r="W499" s="44"/>
      <c r="X499" s="252"/>
      <c r="Y499" s="252"/>
      <c r="Z499" s="252"/>
      <c r="AA499" s="252"/>
      <c r="AB499" s="252"/>
      <c r="AC499" s="252"/>
      <c r="AD499" s="252"/>
      <c r="AE499" s="252"/>
      <c r="AF499" s="252"/>
      <c r="AG499" s="252"/>
      <c r="AH499" s="252"/>
      <c r="AI499" s="252"/>
      <c r="AJ499" s="252"/>
      <c r="AK499" s="252"/>
      <c r="AL499" s="252"/>
      <c r="AM499" s="252"/>
      <c r="AN499" s="44"/>
    </row>
    <row r="500" spans="1:40" customFormat="1" ht="15" x14ac:dyDescent="0.25">
      <c r="A500" s="44"/>
      <c r="B500" s="244" t="s">
        <v>456</v>
      </c>
      <c r="C500" s="251"/>
      <c r="D500" s="252"/>
      <c r="E500" s="252"/>
      <c r="F500" s="253"/>
      <c r="G500" s="252"/>
      <c r="H500" s="252"/>
      <c r="I500" s="252"/>
      <c r="J500" s="252"/>
      <c r="K500" s="253"/>
      <c r="L500" s="252"/>
      <c r="M500" s="252"/>
      <c r="N500" s="252"/>
      <c r="O500" s="252"/>
      <c r="P500" s="252"/>
      <c r="Q500" s="44"/>
      <c r="R500" s="44"/>
      <c r="S500" s="44"/>
      <c r="T500" s="44"/>
      <c r="U500" s="44"/>
      <c r="V500" s="44"/>
      <c r="W500" s="44"/>
      <c r="X500" s="252"/>
      <c r="Y500" s="252"/>
      <c r="Z500" s="252"/>
      <c r="AA500" s="252"/>
      <c r="AB500" s="252"/>
      <c r="AC500" s="252"/>
      <c r="AD500" s="252"/>
      <c r="AE500" s="252"/>
      <c r="AF500" s="252"/>
      <c r="AG500" s="252"/>
      <c r="AH500" s="252"/>
      <c r="AI500" s="252"/>
      <c r="AJ500" s="252"/>
      <c r="AK500" s="252"/>
      <c r="AL500" s="252"/>
      <c r="AM500" s="252"/>
      <c r="AN500" s="44"/>
    </row>
    <row r="501" spans="1:40" customFormat="1" ht="15.75" x14ac:dyDescent="0.25">
      <c r="A501" s="44"/>
      <c r="B501" s="245" t="s">
        <v>1012</v>
      </c>
      <c r="C501" s="258"/>
      <c r="D501" s="258"/>
      <c r="E501" s="258"/>
      <c r="F501" s="259"/>
      <c r="G501" s="258"/>
      <c r="H501" s="258"/>
      <c r="I501" s="258"/>
      <c r="J501" s="258"/>
      <c r="K501" s="259"/>
      <c r="L501" s="258"/>
      <c r="M501" s="258"/>
      <c r="N501" s="258"/>
      <c r="O501" s="258"/>
      <c r="P501" s="258"/>
      <c r="Q501" s="44"/>
      <c r="R501" s="44"/>
      <c r="S501" s="44"/>
      <c r="T501" s="44"/>
      <c r="U501" s="44"/>
      <c r="V501" s="44"/>
      <c r="W501" s="44"/>
      <c r="X501" s="258"/>
      <c r="Y501" s="258"/>
      <c r="Z501" s="258"/>
      <c r="AA501" s="258"/>
      <c r="AB501" s="258"/>
      <c r="AC501" s="258"/>
      <c r="AD501" s="258"/>
      <c r="AE501" s="258"/>
      <c r="AF501" s="258"/>
      <c r="AG501" s="258"/>
      <c r="AH501" s="258"/>
      <c r="AI501" s="258"/>
      <c r="AJ501" s="258"/>
      <c r="AK501" s="258"/>
      <c r="AL501" s="258"/>
      <c r="AM501" s="258"/>
      <c r="AN501" s="44"/>
    </row>
    <row r="502" spans="1:40" customFormat="1" ht="15" x14ac:dyDescent="0.25">
      <c r="A502" s="44"/>
      <c r="B502" s="246" t="s">
        <v>445</v>
      </c>
      <c r="C502" s="247">
        <v>98.693544767519015</v>
      </c>
      <c r="D502" s="248" t="s">
        <v>48</v>
      </c>
      <c r="E502" s="248">
        <v>0.5168562800186276</v>
      </c>
      <c r="F502" s="249">
        <v>2.806484907971543</v>
      </c>
      <c r="G502" s="248" t="s">
        <v>48</v>
      </c>
      <c r="H502" s="248" t="s">
        <v>48</v>
      </c>
      <c r="I502" s="248">
        <v>5.166989442279777E-2</v>
      </c>
      <c r="J502" s="248" t="s">
        <v>48</v>
      </c>
      <c r="K502" s="249">
        <v>510.10378410391763</v>
      </c>
      <c r="L502" s="250">
        <v>8905.1696402094931</v>
      </c>
      <c r="M502" s="248" t="s">
        <v>48</v>
      </c>
      <c r="N502" s="248" t="s">
        <v>48</v>
      </c>
      <c r="O502" s="249">
        <v>50.994850383493727</v>
      </c>
      <c r="P502" s="249"/>
      <c r="Q502" s="44"/>
      <c r="R502" s="44"/>
      <c r="S502" s="44"/>
      <c r="T502" s="44"/>
      <c r="U502" s="44"/>
      <c r="V502" s="44"/>
      <c r="W502" s="44"/>
      <c r="X502" s="249"/>
      <c r="Y502" s="249"/>
      <c r="Z502" s="249"/>
      <c r="AA502" s="249"/>
      <c r="AB502" s="249"/>
      <c r="AC502" s="249"/>
      <c r="AD502" s="249"/>
      <c r="AE502" s="249"/>
      <c r="AF502" s="249"/>
      <c r="AG502" s="249"/>
      <c r="AH502" s="249"/>
      <c r="AI502" s="249"/>
      <c r="AJ502" s="249"/>
      <c r="AK502" s="249"/>
      <c r="AL502" s="249"/>
      <c r="AM502" s="249"/>
      <c r="AN502" s="44"/>
    </row>
    <row r="503" spans="1:40" customFormat="1" ht="15" x14ac:dyDescent="0.25">
      <c r="A503" s="44"/>
      <c r="B503" s="244" t="s">
        <v>446</v>
      </c>
      <c r="C503" s="251"/>
      <c r="D503" s="252"/>
      <c r="E503" s="252"/>
      <c r="F503" s="253"/>
      <c r="G503" s="252"/>
      <c r="H503" s="252"/>
      <c r="I503" s="252"/>
      <c r="J503" s="252"/>
      <c r="K503" s="253"/>
      <c r="L503" s="254"/>
      <c r="M503" s="252"/>
      <c r="N503" s="252"/>
      <c r="O503" s="253"/>
      <c r="P503" s="253"/>
      <c r="Q503" s="44"/>
      <c r="R503" s="44"/>
      <c r="S503" s="44"/>
      <c r="T503" s="44"/>
      <c r="U503" s="44"/>
      <c r="V503" s="44"/>
      <c r="W503" s="44"/>
      <c r="X503" s="253"/>
      <c r="Y503" s="253"/>
      <c r="Z503" s="253"/>
      <c r="AA503" s="253"/>
      <c r="AB503" s="253"/>
      <c r="AC503" s="253"/>
      <c r="AD503" s="253"/>
      <c r="AE503" s="253"/>
      <c r="AF503" s="253"/>
      <c r="AG503" s="253"/>
      <c r="AH503" s="253"/>
      <c r="AI503" s="253"/>
      <c r="AJ503" s="253"/>
      <c r="AK503" s="253"/>
      <c r="AL503" s="253"/>
      <c r="AM503" s="253"/>
      <c r="AN503" s="44"/>
    </row>
    <row r="504" spans="1:40" customFormat="1" ht="15" x14ac:dyDescent="0.25">
      <c r="A504" s="44"/>
      <c r="B504" s="244" t="s">
        <v>447</v>
      </c>
      <c r="C504" s="251"/>
      <c r="D504" s="252"/>
      <c r="E504" s="252"/>
      <c r="F504" s="253"/>
      <c r="G504" s="252"/>
      <c r="H504" s="252"/>
      <c r="I504" s="252"/>
      <c r="J504" s="252"/>
      <c r="K504" s="253"/>
      <c r="L504" s="254"/>
      <c r="M504" s="252"/>
      <c r="N504" s="252"/>
      <c r="O504" s="253"/>
      <c r="P504" s="253"/>
      <c r="Q504" s="44"/>
      <c r="R504" s="44"/>
      <c r="S504" s="44"/>
      <c r="T504" s="44"/>
      <c r="U504" s="44"/>
      <c r="V504" s="44"/>
      <c r="W504" s="44"/>
      <c r="X504" s="253"/>
      <c r="Y504" s="253"/>
      <c r="Z504" s="253"/>
      <c r="AA504" s="253"/>
      <c r="AB504" s="253"/>
      <c r="AC504" s="253"/>
      <c r="AD504" s="253"/>
      <c r="AE504" s="253"/>
      <c r="AF504" s="253"/>
      <c r="AG504" s="253"/>
      <c r="AH504" s="253"/>
      <c r="AI504" s="253"/>
      <c r="AJ504" s="253"/>
      <c r="AK504" s="253"/>
      <c r="AL504" s="253"/>
      <c r="AM504" s="253"/>
      <c r="AN504" s="44"/>
    </row>
    <row r="505" spans="1:40" customFormat="1" ht="15" x14ac:dyDescent="0.25">
      <c r="A505" s="44"/>
      <c r="B505" s="244" t="s">
        <v>448</v>
      </c>
      <c r="C505" s="251"/>
      <c r="D505" s="252"/>
      <c r="E505" s="252"/>
      <c r="F505" s="253"/>
      <c r="G505" s="252"/>
      <c r="H505" s="252"/>
      <c r="I505" s="252"/>
      <c r="J505" s="252"/>
      <c r="K505" s="253"/>
      <c r="L505" s="254"/>
      <c r="M505" s="252"/>
      <c r="N505" s="252"/>
      <c r="O505" s="253"/>
      <c r="P505" s="253"/>
      <c r="Q505" s="44"/>
      <c r="R505" s="44"/>
      <c r="S505" s="44"/>
      <c r="T505" s="44"/>
      <c r="U505" s="44"/>
      <c r="V505" s="44"/>
      <c r="W505" s="44"/>
      <c r="X505" s="253"/>
      <c r="Y505" s="253"/>
      <c r="Z505" s="253"/>
      <c r="AA505" s="253"/>
      <c r="AB505" s="253"/>
      <c r="AC505" s="253"/>
      <c r="AD505" s="253"/>
      <c r="AE505" s="253"/>
      <c r="AF505" s="253"/>
      <c r="AG505" s="253"/>
      <c r="AH505" s="253"/>
      <c r="AI505" s="253"/>
      <c r="AJ505" s="253"/>
      <c r="AK505" s="253"/>
      <c r="AL505" s="253"/>
      <c r="AM505" s="253"/>
      <c r="AN505" s="44"/>
    </row>
    <row r="506" spans="1:40" customFormat="1" ht="15" x14ac:dyDescent="0.25">
      <c r="A506" s="44"/>
      <c r="B506" s="244" t="s">
        <v>449</v>
      </c>
      <c r="C506" s="252">
        <v>90.683127621082008</v>
      </c>
      <c r="D506" s="252" t="s">
        <v>48</v>
      </c>
      <c r="E506" s="252">
        <v>0.43486441832082523</v>
      </c>
      <c r="F506" s="253">
        <v>2.7579311171978862</v>
      </c>
      <c r="G506" s="252" t="s">
        <v>48</v>
      </c>
      <c r="H506" s="252" t="s">
        <v>48</v>
      </c>
      <c r="I506" s="252">
        <v>3.9850321628455421E-2</v>
      </c>
      <c r="J506" s="252" t="s">
        <v>48</v>
      </c>
      <c r="K506" s="253">
        <v>394.34865544454988</v>
      </c>
      <c r="L506" s="254">
        <v>8040.825613548609</v>
      </c>
      <c r="M506" s="252" t="s">
        <v>48</v>
      </c>
      <c r="N506" s="252" t="s">
        <v>48</v>
      </c>
      <c r="O506" s="253">
        <v>36.137518019743872</v>
      </c>
      <c r="P506" s="253"/>
      <c r="Q506" s="44"/>
      <c r="R506" s="44"/>
      <c r="S506" s="44"/>
      <c r="T506" s="44"/>
      <c r="U506" s="44"/>
      <c r="V506" s="44"/>
      <c r="W506" s="44"/>
      <c r="X506" s="253"/>
      <c r="Y506" s="253"/>
      <c r="Z506" s="253"/>
      <c r="AA506" s="253"/>
      <c r="AB506" s="253"/>
      <c r="AC506" s="253"/>
      <c r="AD506" s="253"/>
      <c r="AE506" s="253"/>
      <c r="AF506" s="253"/>
      <c r="AG506" s="253"/>
      <c r="AH506" s="253"/>
      <c r="AI506" s="253"/>
      <c r="AJ506" s="253"/>
      <c r="AK506" s="253"/>
      <c r="AL506" s="253"/>
      <c r="AM506" s="253"/>
      <c r="AN506" s="44"/>
    </row>
    <row r="507" spans="1:40" customFormat="1" ht="15" x14ac:dyDescent="0.25">
      <c r="A507" s="44"/>
      <c r="B507" s="244" t="s">
        <v>450</v>
      </c>
      <c r="C507" s="251"/>
      <c r="D507" s="252"/>
      <c r="E507" s="252"/>
      <c r="F507" s="253"/>
      <c r="G507" s="252"/>
      <c r="H507" s="252"/>
      <c r="I507" s="252"/>
      <c r="J507" s="252"/>
      <c r="K507" s="253"/>
      <c r="L507" s="254"/>
      <c r="M507" s="252"/>
      <c r="N507" s="252"/>
      <c r="O507" s="253"/>
      <c r="P507" s="253"/>
      <c r="Q507" s="44"/>
      <c r="R507" s="44"/>
      <c r="S507" s="44"/>
      <c r="T507" s="44"/>
      <c r="U507" s="44"/>
      <c r="V507" s="44"/>
      <c r="W507" s="44"/>
      <c r="X507" s="253"/>
      <c r="Y507" s="253"/>
      <c r="Z507" s="253"/>
      <c r="AA507" s="253"/>
      <c r="AB507" s="253"/>
      <c r="AC507" s="253"/>
      <c r="AD507" s="253"/>
      <c r="AE507" s="253"/>
      <c r="AF507" s="253"/>
      <c r="AG507" s="253"/>
      <c r="AH507" s="253"/>
      <c r="AI507" s="253"/>
      <c r="AJ507" s="253"/>
      <c r="AK507" s="253"/>
      <c r="AL507" s="253"/>
      <c r="AM507" s="253"/>
      <c r="AN507" s="44"/>
    </row>
    <row r="508" spans="1:40" customFormat="1" ht="15" x14ac:dyDescent="0.25">
      <c r="A508" s="44"/>
      <c r="B508" s="244" t="s">
        <v>451</v>
      </c>
      <c r="C508" s="251"/>
      <c r="D508" s="252"/>
      <c r="E508" s="252"/>
      <c r="F508" s="253"/>
      <c r="G508" s="252"/>
      <c r="H508" s="252"/>
      <c r="I508" s="252"/>
      <c r="J508" s="252"/>
      <c r="K508" s="253"/>
      <c r="L508" s="254"/>
      <c r="M508" s="252"/>
      <c r="N508" s="252"/>
      <c r="O508" s="253"/>
      <c r="P508" s="253"/>
      <c r="Q508" s="44"/>
      <c r="R508" s="44"/>
      <c r="S508" s="44"/>
      <c r="T508" s="44"/>
      <c r="U508" s="44"/>
      <c r="V508" s="44"/>
      <c r="W508" s="44"/>
      <c r="X508" s="253"/>
      <c r="Y508" s="253"/>
      <c r="Z508" s="253"/>
      <c r="AA508" s="253"/>
      <c r="AB508" s="253"/>
      <c r="AC508" s="253"/>
      <c r="AD508" s="253"/>
      <c r="AE508" s="253"/>
      <c r="AF508" s="253"/>
      <c r="AG508" s="253"/>
      <c r="AH508" s="253"/>
      <c r="AI508" s="253"/>
      <c r="AJ508" s="253"/>
      <c r="AK508" s="253"/>
      <c r="AL508" s="253"/>
      <c r="AM508" s="253"/>
      <c r="AN508" s="44"/>
    </row>
    <row r="509" spans="1:40" customFormat="1" ht="15" x14ac:dyDescent="0.25">
      <c r="A509" s="44"/>
      <c r="B509" s="244" t="s">
        <v>452</v>
      </c>
      <c r="C509" s="251"/>
      <c r="D509" s="252"/>
      <c r="E509" s="252"/>
      <c r="F509" s="253"/>
      <c r="G509" s="252"/>
      <c r="H509" s="252"/>
      <c r="I509" s="252"/>
      <c r="J509" s="252"/>
      <c r="K509" s="253"/>
      <c r="L509" s="254"/>
      <c r="M509" s="252"/>
      <c r="N509" s="252"/>
      <c r="O509" s="253"/>
      <c r="P509" s="253"/>
      <c r="Q509" s="44"/>
      <c r="R509" s="44"/>
      <c r="S509" s="44"/>
      <c r="T509" s="44"/>
      <c r="U509" s="44"/>
      <c r="V509" s="44"/>
      <c r="W509" s="44"/>
      <c r="X509" s="253"/>
      <c r="Y509" s="253"/>
      <c r="Z509" s="253"/>
      <c r="AA509" s="253"/>
      <c r="AB509" s="253"/>
      <c r="AC509" s="253"/>
      <c r="AD509" s="253"/>
      <c r="AE509" s="253"/>
      <c r="AF509" s="253"/>
      <c r="AG509" s="253"/>
      <c r="AH509" s="253"/>
      <c r="AI509" s="253"/>
      <c r="AJ509" s="253"/>
      <c r="AK509" s="253"/>
      <c r="AL509" s="253"/>
      <c r="AM509" s="253"/>
      <c r="AN509" s="44"/>
    </row>
    <row r="510" spans="1:40" customFormat="1" ht="15" x14ac:dyDescent="0.25">
      <c r="A510" s="44"/>
      <c r="B510" s="255" t="s">
        <v>164</v>
      </c>
      <c r="C510" s="251">
        <v>189.37667238860104</v>
      </c>
      <c r="D510" s="251" t="s">
        <v>48</v>
      </c>
      <c r="E510" s="251">
        <v>0.4775944302646371</v>
      </c>
      <c r="F510" s="256">
        <v>2.7832348975574832</v>
      </c>
      <c r="G510" s="251" t="s">
        <v>48</v>
      </c>
      <c r="H510" s="251" t="s">
        <v>48</v>
      </c>
      <c r="I510" s="251">
        <v>4.6010085246635829E-2</v>
      </c>
      <c r="J510" s="251" t="s">
        <v>48</v>
      </c>
      <c r="K510" s="256">
        <v>904.45243954846751</v>
      </c>
      <c r="L510" s="257">
        <v>16945.995253758101</v>
      </c>
      <c r="M510" s="251" t="s">
        <v>48</v>
      </c>
      <c r="N510" s="251" t="s">
        <v>48</v>
      </c>
      <c r="O510" s="256">
        <v>87.132368403237592</v>
      </c>
      <c r="P510" s="256"/>
      <c r="Q510" s="44"/>
      <c r="R510" s="44"/>
      <c r="S510" s="44"/>
      <c r="T510" s="44"/>
      <c r="U510" s="44"/>
      <c r="V510" s="44"/>
      <c r="W510" s="44"/>
      <c r="X510" s="256"/>
      <c r="Y510" s="256"/>
      <c r="Z510" s="256"/>
      <c r="AA510" s="256"/>
      <c r="AB510" s="256"/>
      <c r="AC510" s="256"/>
      <c r="AD510" s="256"/>
      <c r="AE510" s="256"/>
      <c r="AF510" s="256"/>
      <c r="AG510" s="256"/>
      <c r="AH510" s="256"/>
      <c r="AI510" s="256"/>
      <c r="AJ510" s="256"/>
      <c r="AK510" s="256"/>
      <c r="AL510" s="256"/>
      <c r="AM510" s="256"/>
      <c r="AN510" s="44"/>
    </row>
    <row r="511" spans="1:40" customFormat="1" ht="15" x14ac:dyDescent="0.25">
      <c r="A511" s="44"/>
      <c r="B511" s="244" t="s">
        <v>453</v>
      </c>
      <c r="C511" s="252">
        <v>11.063277061448</v>
      </c>
      <c r="D511" s="252" t="s">
        <v>48</v>
      </c>
      <c r="E511" s="252">
        <v>0.38187675749077821</v>
      </c>
      <c r="F511" s="253">
        <v>3.0609436364101978</v>
      </c>
      <c r="G511" s="252" t="s">
        <v>48</v>
      </c>
      <c r="H511" s="252" t="s">
        <v>48</v>
      </c>
      <c r="I511" s="252">
        <v>4.9687905304588602E-2</v>
      </c>
      <c r="J511" s="252" t="s">
        <v>48</v>
      </c>
      <c r="K511" s="253">
        <v>42.248083714478675</v>
      </c>
      <c r="L511" s="254">
        <v>1088.7542404900469</v>
      </c>
      <c r="M511" s="252" t="s">
        <v>48</v>
      </c>
      <c r="N511" s="252" t="s">
        <v>48</v>
      </c>
      <c r="O511" s="253">
        <v>5.4971106298765546</v>
      </c>
      <c r="P511" s="253"/>
      <c r="Q511" s="44"/>
      <c r="R511" s="44"/>
      <c r="S511" s="44"/>
      <c r="T511" s="44"/>
      <c r="U511" s="44"/>
      <c r="V511" s="44"/>
      <c r="W511" s="44"/>
      <c r="X511" s="253"/>
      <c r="Y511" s="253"/>
      <c r="Z511" s="253"/>
      <c r="AA511" s="253"/>
      <c r="AB511" s="253"/>
      <c r="AC511" s="253"/>
      <c r="AD511" s="253"/>
      <c r="AE511" s="253"/>
      <c r="AF511" s="253"/>
      <c r="AG511" s="253"/>
      <c r="AH511" s="253"/>
      <c r="AI511" s="253"/>
      <c r="AJ511" s="253"/>
      <c r="AK511" s="253"/>
      <c r="AL511" s="253"/>
      <c r="AM511" s="253"/>
      <c r="AN511" s="44"/>
    </row>
    <row r="512" spans="1:40" customFormat="1" ht="15" x14ac:dyDescent="0.25">
      <c r="A512" s="44"/>
      <c r="B512" s="244" t="s">
        <v>454</v>
      </c>
      <c r="C512" s="256"/>
      <c r="D512" s="253"/>
      <c r="E512" s="253"/>
      <c r="F512" s="253"/>
      <c r="G512" s="253"/>
      <c r="H512" s="253"/>
      <c r="I512" s="253"/>
      <c r="J512" s="253"/>
      <c r="K512" s="253"/>
      <c r="L512" s="254"/>
      <c r="M512" s="253"/>
      <c r="N512" s="253"/>
      <c r="O512" s="253"/>
      <c r="P512" s="253"/>
      <c r="Q512" s="44"/>
      <c r="R512" s="44"/>
      <c r="S512" s="44"/>
      <c r="T512" s="44"/>
      <c r="U512" s="44"/>
      <c r="V512" s="44"/>
      <c r="W512" s="44"/>
      <c r="X512" s="253"/>
      <c r="Y512" s="253"/>
      <c r="Z512" s="253"/>
      <c r="AA512" s="253"/>
      <c r="AB512" s="253"/>
      <c r="AC512" s="253"/>
      <c r="AD512" s="253"/>
      <c r="AE512" s="253"/>
      <c r="AF512" s="253"/>
      <c r="AG512" s="253"/>
      <c r="AH512" s="253"/>
      <c r="AI512" s="253"/>
      <c r="AJ512" s="253"/>
      <c r="AK512" s="253"/>
      <c r="AL512" s="253"/>
      <c r="AM512" s="253"/>
      <c r="AN512" s="44"/>
    </row>
    <row r="513" spans="1:40" customFormat="1" ht="15" x14ac:dyDescent="0.25">
      <c r="A513" s="44"/>
      <c r="B513" s="244" t="s">
        <v>455</v>
      </c>
      <c r="C513" s="256"/>
      <c r="D513" s="253"/>
      <c r="E513" s="253"/>
      <c r="F513" s="253"/>
      <c r="G513" s="253"/>
      <c r="H513" s="253"/>
      <c r="I513" s="253"/>
      <c r="J513" s="253"/>
      <c r="K513" s="253"/>
      <c r="L513" s="254"/>
      <c r="M513" s="253"/>
      <c r="N513" s="253"/>
      <c r="O513" s="253"/>
      <c r="P513" s="253"/>
      <c r="Q513" s="44"/>
      <c r="R513" s="44"/>
      <c r="S513" s="44"/>
      <c r="T513" s="44"/>
      <c r="U513" s="44"/>
      <c r="V513" s="44"/>
      <c r="W513" s="44"/>
      <c r="X513" s="253"/>
      <c r="Y513" s="253"/>
      <c r="Z513" s="253"/>
      <c r="AA513" s="253"/>
      <c r="AB513" s="253"/>
      <c r="AC513" s="253"/>
      <c r="AD513" s="253"/>
      <c r="AE513" s="253"/>
      <c r="AF513" s="253"/>
      <c r="AG513" s="253"/>
      <c r="AH513" s="253"/>
      <c r="AI513" s="253"/>
      <c r="AJ513" s="253"/>
      <c r="AK513" s="253"/>
      <c r="AL513" s="253"/>
      <c r="AM513" s="253"/>
      <c r="AN513" s="44"/>
    </row>
    <row r="514" spans="1:40" customFormat="1" ht="15" x14ac:dyDescent="0.25">
      <c r="A514" s="44"/>
      <c r="B514" s="244" t="s">
        <v>456</v>
      </c>
      <c r="C514" s="256"/>
      <c r="D514" s="253"/>
      <c r="E514" s="253"/>
      <c r="F514" s="253"/>
      <c r="G514" s="253"/>
      <c r="H514" s="253"/>
      <c r="I514" s="253"/>
      <c r="J514" s="253"/>
      <c r="K514" s="253"/>
      <c r="L514" s="254"/>
      <c r="M514" s="253"/>
      <c r="N514" s="253"/>
      <c r="O514" s="253"/>
      <c r="P514" s="253"/>
      <c r="Q514" s="44"/>
      <c r="R514" s="44"/>
      <c r="S514" s="44"/>
      <c r="T514" s="44"/>
      <c r="U514" s="44"/>
      <c r="V514" s="44"/>
      <c r="W514" s="44"/>
      <c r="X514" s="253"/>
      <c r="Y514" s="253"/>
      <c r="Z514" s="253"/>
      <c r="AA514" s="253"/>
      <c r="AB514" s="253"/>
      <c r="AC514" s="253"/>
      <c r="AD514" s="253"/>
      <c r="AE514" s="253"/>
      <c r="AF514" s="253"/>
      <c r="AG514" s="253"/>
      <c r="AH514" s="253"/>
      <c r="AI514" s="253"/>
      <c r="AJ514" s="253"/>
      <c r="AK514" s="253"/>
      <c r="AL514" s="253"/>
      <c r="AM514" s="253"/>
      <c r="AN514" s="44"/>
    </row>
    <row r="515" spans="1:40" customFormat="1" ht="15" x14ac:dyDescent="0.25">
      <c r="A515" s="44"/>
      <c r="B515" s="244"/>
      <c r="C515" s="256"/>
      <c r="D515" s="253"/>
      <c r="E515" s="253"/>
      <c r="F515" s="253"/>
      <c r="G515" s="253"/>
      <c r="H515" s="253"/>
      <c r="I515" s="253"/>
      <c r="J515" s="253"/>
      <c r="K515" s="253"/>
      <c r="L515" s="254"/>
      <c r="M515" s="253"/>
      <c r="N515" s="253"/>
      <c r="O515" s="253"/>
      <c r="P515" s="253"/>
      <c r="Q515" s="44"/>
      <c r="R515" s="44"/>
      <c r="S515" s="44"/>
      <c r="T515" s="44"/>
      <c r="U515" s="44"/>
      <c r="V515" s="44"/>
      <c r="W515" s="44"/>
      <c r="X515" s="253"/>
      <c r="Y515" s="253"/>
      <c r="Z515" s="253"/>
      <c r="AA515" s="253"/>
      <c r="AB515" s="253"/>
      <c r="AC515" s="253"/>
      <c r="AD515" s="253"/>
      <c r="AE515" s="253"/>
      <c r="AF515" s="253"/>
      <c r="AG515" s="253"/>
      <c r="AH515" s="253"/>
      <c r="AI515" s="253"/>
      <c r="AJ515" s="253"/>
      <c r="AK515" s="253"/>
      <c r="AL515" s="253"/>
      <c r="AM515" s="253"/>
      <c r="AN515" s="44"/>
    </row>
    <row r="516" spans="1:40" customFormat="1" ht="132.75" customHeight="1" x14ac:dyDescent="0.25">
      <c r="A516" s="44"/>
      <c r="B516" s="476" t="s">
        <v>1013</v>
      </c>
      <c r="C516" s="476"/>
      <c r="D516" s="476"/>
      <c r="E516" s="476"/>
      <c r="F516" s="476"/>
      <c r="G516" s="476"/>
      <c r="H516" s="476"/>
      <c r="I516" s="476"/>
      <c r="J516" s="476"/>
      <c r="K516" s="476"/>
      <c r="L516" s="476"/>
      <c r="M516" s="476"/>
      <c r="N516" s="476"/>
      <c r="O516" s="476"/>
      <c r="P516" s="415"/>
      <c r="Q516" s="44"/>
      <c r="R516" s="44"/>
      <c r="S516" s="44"/>
      <c r="T516" s="44"/>
      <c r="U516" s="44"/>
      <c r="V516" s="44"/>
      <c r="W516" s="44"/>
      <c r="X516" s="415"/>
      <c r="Y516" s="415"/>
      <c r="Z516" s="415"/>
      <c r="AA516" s="415"/>
      <c r="AB516" s="415"/>
      <c r="AC516" s="415"/>
      <c r="AD516" s="415"/>
      <c r="AE516" s="415"/>
      <c r="AF516" s="415"/>
      <c r="AG516" s="415"/>
      <c r="AH516" s="415"/>
      <c r="AI516" s="415"/>
      <c r="AJ516" s="415"/>
      <c r="AK516" s="415"/>
      <c r="AL516" s="415"/>
      <c r="AM516" s="415"/>
      <c r="AN516" s="415"/>
    </row>
    <row r="517" spans="1:40" x14ac:dyDescent="0.2">
      <c r="B517" s="124"/>
      <c r="C517" s="124"/>
      <c r="D517" s="124"/>
      <c r="E517" s="124"/>
      <c r="F517" s="124"/>
      <c r="G517" s="124"/>
      <c r="H517" s="124"/>
      <c r="I517" s="124"/>
      <c r="J517" s="124"/>
    </row>
    <row r="518" spans="1:40" ht="17.45" customHeight="1" x14ac:dyDescent="0.2"/>
    <row r="519" spans="1:40" s="215" customFormat="1" ht="18" x14ac:dyDescent="0.25">
      <c r="A519" s="186"/>
      <c r="B519" s="479" t="s">
        <v>457</v>
      </c>
      <c r="C519" s="479"/>
      <c r="D519" s="479"/>
      <c r="E519" s="187"/>
      <c r="F519" s="187"/>
      <c r="G519" s="188"/>
      <c r="H519" s="188"/>
      <c r="I519" s="188"/>
      <c r="J519" s="188"/>
      <c r="K519" s="186"/>
      <c r="L519" s="186"/>
      <c r="M519" s="186"/>
      <c r="N519" s="186"/>
      <c r="O519" s="186"/>
      <c r="P519" s="186"/>
      <c r="Q519" s="186"/>
      <c r="R519" s="186"/>
      <c r="S519" s="186"/>
      <c r="T519" s="186"/>
      <c r="U519" s="186"/>
      <c r="V519" s="186"/>
      <c r="W519" s="186"/>
      <c r="X519" s="186"/>
      <c r="Y519" s="186"/>
      <c r="Z519" s="186"/>
      <c r="AA519" s="186"/>
      <c r="AB519" s="186"/>
      <c r="AC519" s="186"/>
      <c r="AD519" s="186"/>
      <c r="AE519" s="186"/>
      <c r="AF519" s="186"/>
      <c r="AG519" s="186"/>
      <c r="AH519" s="186"/>
      <c r="AI519" s="186"/>
      <c r="AJ519" s="186"/>
      <c r="AK519" s="186"/>
      <c r="AL519" s="186"/>
      <c r="AM519" s="186"/>
      <c r="AN519" s="186"/>
    </row>
    <row r="520" spans="1:40" ht="19.5" x14ac:dyDescent="0.25">
      <c r="A520" s="519"/>
      <c r="B520" s="63"/>
      <c r="C520" s="63"/>
      <c r="D520" s="61"/>
      <c r="E520" s="61"/>
      <c r="F520" s="61"/>
    </row>
    <row r="521" spans="1:40" ht="20.45" customHeight="1" x14ac:dyDescent="0.2">
      <c r="A521" s="519"/>
      <c r="B521" s="477" t="s">
        <v>458</v>
      </c>
      <c r="C521" s="477"/>
      <c r="D521" s="477"/>
      <c r="E521" s="477"/>
      <c r="F521" s="477"/>
      <c r="G521" s="477"/>
      <c r="H521" s="477"/>
      <c r="I521" s="477"/>
      <c r="J521" s="477"/>
    </row>
    <row r="522" spans="1:40" ht="19.5" x14ac:dyDescent="0.25">
      <c r="A522" s="519"/>
      <c r="B522" s="63"/>
      <c r="C522" s="63"/>
      <c r="D522" s="61"/>
      <c r="E522" s="61"/>
      <c r="F522" s="61"/>
    </row>
    <row r="523" spans="1:40" x14ac:dyDescent="0.2">
      <c r="A523" s="519"/>
      <c r="B523" s="123" t="s">
        <v>158</v>
      </c>
      <c r="C523" s="123"/>
      <c r="D523" s="159"/>
      <c r="E523" s="159"/>
      <c r="F523" s="159"/>
      <c r="G523" s="159"/>
      <c r="H523" s="159"/>
      <c r="I523" s="159"/>
      <c r="J523" s="123"/>
    </row>
    <row r="524" spans="1:40" ht="197.25" customHeight="1" x14ac:dyDescent="0.2">
      <c r="A524" s="519"/>
      <c r="B524" s="473">
        <v>2024</v>
      </c>
      <c r="C524" s="473"/>
      <c r="D524" s="520" t="s">
        <v>459</v>
      </c>
      <c r="E524" s="521"/>
      <c r="F524" s="521"/>
      <c r="G524" s="521"/>
      <c r="H524" s="521"/>
      <c r="I524" s="521"/>
      <c r="J524" s="521"/>
    </row>
    <row r="525" spans="1:40" ht="238.5" customHeight="1" x14ac:dyDescent="0.2">
      <c r="B525" s="473">
        <v>2025</v>
      </c>
      <c r="C525" s="473"/>
      <c r="D525" s="520" t="s">
        <v>1014</v>
      </c>
      <c r="E525" s="521"/>
      <c r="F525" s="521"/>
      <c r="G525" s="521"/>
      <c r="H525" s="521"/>
      <c r="I525" s="521"/>
      <c r="J525" s="521"/>
    </row>
    <row r="526" spans="1:40" ht="9.75" customHeight="1" x14ac:dyDescent="0.2">
      <c r="B526" s="124"/>
      <c r="C526" s="124"/>
      <c r="D526" s="518"/>
      <c r="E526" s="518"/>
    </row>
    <row r="528" spans="1:40" s="215" customFormat="1" ht="18" x14ac:dyDescent="0.25">
      <c r="A528" s="186"/>
      <c r="B528" s="479" t="s">
        <v>460</v>
      </c>
      <c r="C528" s="479"/>
      <c r="D528" s="479"/>
      <c r="E528" s="187"/>
      <c r="F528" s="187"/>
      <c r="G528" s="188"/>
      <c r="H528" s="188"/>
      <c r="I528" s="188"/>
      <c r="J528" s="188"/>
      <c r="K528" s="186"/>
      <c r="L528" s="186"/>
      <c r="M528" s="186"/>
      <c r="N528" s="186"/>
      <c r="O528" s="186"/>
      <c r="P528" s="186"/>
      <c r="Q528" s="186"/>
      <c r="R528" s="186"/>
      <c r="S528" s="186"/>
      <c r="T528" s="186"/>
      <c r="U528" s="186"/>
      <c r="V528" s="186"/>
      <c r="W528" s="186"/>
      <c r="X528" s="186"/>
      <c r="Y528" s="186"/>
      <c r="Z528" s="186"/>
      <c r="AA528" s="186"/>
      <c r="AB528" s="186"/>
      <c r="AC528" s="186"/>
      <c r="AD528" s="186"/>
      <c r="AE528" s="186"/>
      <c r="AF528" s="186"/>
      <c r="AG528" s="186"/>
      <c r="AH528" s="186"/>
      <c r="AI528" s="186"/>
      <c r="AJ528" s="186"/>
      <c r="AK528" s="186"/>
      <c r="AL528" s="186"/>
      <c r="AM528" s="186"/>
      <c r="AN528" s="186"/>
    </row>
    <row r="529" spans="1:10" ht="19.5" x14ac:dyDescent="0.25">
      <c r="A529" s="519"/>
      <c r="B529" s="63"/>
      <c r="C529" s="63"/>
      <c r="D529" s="61"/>
      <c r="E529" s="61"/>
      <c r="F529" s="61"/>
    </row>
    <row r="530" spans="1:10" ht="14.45" customHeight="1" x14ac:dyDescent="0.2">
      <c r="A530" s="519"/>
      <c r="B530" s="477" t="s">
        <v>461</v>
      </c>
      <c r="C530" s="477"/>
      <c r="D530" s="477"/>
      <c r="E530" s="477"/>
      <c r="F530" s="477"/>
      <c r="G530" s="477"/>
      <c r="H530" s="477"/>
      <c r="I530" s="477"/>
      <c r="J530" s="477"/>
    </row>
    <row r="531" spans="1:10" ht="19.5" x14ac:dyDescent="0.25">
      <c r="A531" s="519"/>
      <c r="B531" s="63"/>
      <c r="C531" s="63"/>
      <c r="D531" s="61"/>
      <c r="E531" s="61"/>
      <c r="F531" s="61"/>
    </row>
    <row r="532" spans="1:10" x14ac:dyDescent="0.2">
      <c r="A532" s="519"/>
      <c r="B532" s="123" t="s">
        <v>158</v>
      </c>
      <c r="C532" s="123"/>
      <c r="D532" s="159"/>
      <c r="E532" s="159"/>
      <c r="F532" s="159"/>
      <c r="G532" s="159"/>
      <c r="H532" s="159"/>
      <c r="I532" s="159"/>
      <c r="J532" s="123"/>
    </row>
    <row r="533" spans="1:10" ht="150.75" customHeight="1" x14ac:dyDescent="0.2">
      <c r="A533" s="519"/>
      <c r="B533" s="473">
        <v>2024</v>
      </c>
      <c r="C533" s="473"/>
      <c r="D533" s="520" t="s">
        <v>462</v>
      </c>
      <c r="E533" s="521"/>
      <c r="F533" s="521"/>
      <c r="G533" s="521"/>
      <c r="H533" s="521"/>
      <c r="I533" s="521"/>
      <c r="J533" s="521"/>
    </row>
    <row r="534" spans="1:10" ht="150.75" customHeight="1" x14ac:dyDescent="0.2">
      <c r="B534" s="473">
        <v>2025</v>
      </c>
      <c r="C534" s="473"/>
      <c r="D534" s="520" t="s">
        <v>1015</v>
      </c>
      <c r="E534" s="521"/>
      <c r="F534" s="521"/>
      <c r="G534" s="521"/>
      <c r="H534" s="521"/>
      <c r="I534" s="521"/>
      <c r="J534" s="521"/>
    </row>
    <row r="535" spans="1:10" x14ac:dyDescent="0.2">
      <c r="B535" s="124"/>
      <c r="C535" s="124"/>
      <c r="D535" s="517"/>
      <c r="E535" s="517"/>
    </row>
  </sheetData>
  <mergeCells count="345">
    <mergeCell ref="B449:D449"/>
    <mergeCell ref="A450:A454"/>
    <mergeCell ref="B451:J451"/>
    <mergeCell ref="D453:I453"/>
    <mergeCell ref="B440:D440"/>
    <mergeCell ref="A441:A445"/>
    <mergeCell ref="B442:J442"/>
    <mergeCell ref="D445:J445"/>
    <mergeCell ref="B445:C445"/>
    <mergeCell ref="B444:C444"/>
    <mergeCell ref="D444:E444"/>
    <mergeCell ref="F444:G444"/>
    <mergeCell ref="H444:I444"/>
    <mergeCell ref="B453:C453"/>
    <mergeCell ref="B454:C454"/>
    <mergeCell ref="D454:J454"/>
    <mergeCell ref="B446:C446"/>
    <mergeCell ref="D446:J446"/>
    <mergeCell ref="B415:E415"/>
    <mergeCell ref="B373:D373"/>
    <mergeCell ref="B397:C397"/>
    <mergeCell ref="D397:J397"/>
    <mergeCell ref="B382:D382"/>
    <mergeCell ref="B384:J384"/>
    <mergeCell ref="B385:J385"/>
    <mergeCell ref="D387:H387"/>
    <mergeCell ref="D388:H388"/>
    <mergeCell ref="B405:C405"/>
    <mergeCell ref="D405:J405"/>
    <mergeCell ref="B400:D400"/>
    <mergeCell ref="B398:C398"/>
    <mergeCell ref="D398:J398"/>
    <mergeCell ref="B301:C301"/>
    <mergeCell ref="D301:J301"/>
    <mergeCell ref="B345:C345"/>
    <mergeCell ref="D345:J345"/>
    <mergeCell ref="J324:K324"/>
    <mergeCell ref="D322:K322"/>
    <mergeCell ref="D323:G323"/>
    <mergeCell ref="H323:K323"/>
    <mergeCell ref="B329:K329"/>
    <mergeCell ref="B331:D331"/>
    <mergeCell ref="D344:I344"/>
    <mergeCell ref="B340:D340"/>
    <mergeCell ref="B337:C337"/>
    <mergeCell ref="D337:J337"/>
    <mergeCell ref="B304:D304"/>
    <mergeCell ref="D335:I335"/>
    <mergeCell ref="B336:C336"/>
    <mergeCell ref="D336:J336"/>
    <mergeCell ref="B333:J333"/>
    <mergeCell ref="B316:D316"/>
    <mergeCell ref="B21:D21"/>
    <mergeCell ref="A22:A27"/>
    <mergeCell ref="B23:J23"/>
    <mergeCell ref="B25:B26"/>
    <mergeCell ref="B53:D53"/>
    <mergeCell ref="A54:A59"/>
    <mergeCell ref="B55:J55"/>
    <mergeCell ref="B57:B58"/>
    <mergeCell ref="B260:J260"/>
    <mergeCell ref="F216:H216"/>
    <mergeCell ref="C216:E216"/>
    <mergeCell ref="B51:L51"/>
    <mergeCell ref="A122:A125"/>
    <mergeCell ref="B123:J123"/>
    <mergeCell ref="D125:I125"/>
    <mergeCell ref="B111:D111"/>
    <mergeCell ref="A112:A118"/>
    <mergeCell ref="B113:J113"/>
    <mergeCell ref="D115:I115"/>
    <mergeCell ref="B91:D91"/>
    <mergeCell ref="B67:F67"/>
    <mergeCell ref="B76:L76"/>
    <mergeCell ref="A148:A151"/>
    <mergeCell ref="B149:J149"/>
    <mergeCell ref="A140:A143"/>
    <mergeCell ref="B141:J141"/>
    <mergeCell ref="D143:I143"/>
    <mergeCell ref="B130:D130"/>
    <mergeCell ref="A131:A134"/>
    <mergeCell ref="B132:J132"/>
    <mergeCell ref="D134:I134"/>
    <mergeCell ref="B207:J207"/>
    <mergeCell ref="C205:J205"/>
    <mergeCell ref="B199:D199"/>
    <mergeCell ref="A200:A203"/>
    <mergeCell ref="B201:J201"/>
    <mergeCell ref="D203:I203"/>
    <mergeCell ref="C204:J204"/>
    <mergeCell ref="B174:J174"/>
    <mergeCell ref="B176:D176"/>
    <mergeCell ref="A177:A191"/>
    <mergeCell ref="B178:J178"/>
    <mergeCell ref="B182:B186"/>
    <mergeCell ref="B187:B191"/>
    <mergeCell ref="A211:A219"/>
    <mergeCell ref="B212:J212"/>
    <mergeCell ref="B213:J213"/>
    <mergeCell ref="J215:J216"/>
    <mergeCell ref="L218:AN218"/>
    <mergeCell ref="D229:I229"/>
    <mergeCell ref="D230:F230"/>
    <mergeCell ref="G230:I230"/>
    <mergeCell ref="B225:D225"/>
    <mergeCell ref="B222:I222"/>
    <mergeCell ref="L233:AO233"/>
    <mergeCell ref="AP233:AR233"/>
    <mergeCell ref="L232:AO232"/>
    <mergeCell ref="AP232:AR232"/>
    <mergeCell ref="A226:A234"/>
    <mergeCell ref="B227:J227"/>
    <mergeCell ref="B229:B230"/>
    <mergeCell ref="J229:J230"/>
    <mergeCell ref="B238:D238"/>
    <mergeCell ref="B232:C232"/>
    <mergeCell ref="B233:C233"/>
    <mergeCell ref="B234:C234"/>
    <mergeCell ref="A252:A258"/>
    <mergeCell ref="B253:J253"/>
    <mergeCell ref="D255:I255"/>
    <mergeCell ref="A239:A247"/>
    <mergeCell ref="B245:C245"/>
    <mergeCell ref="B246:C246"/>
    <mergeCell ref="B247:C247"/>
    <mergeCell ref="C256:J256"/>
    <mergeCell ref="C258:J258"/>
    <mergeCell ref="C257:J257"/>
    <mergeCell ref="B249:I249"/>
    <mergeCell ref="B240:J240"/>
    <mergeCell ref="B242:B243"/>
    <mergeCell ref="D242:I242"/>
    <mergeCell ref="J242:J243"/>
    <mergeCell ref="D243:F243"/>
    <mergeCell ref="G243:I243"/>
    <mergeCell ref="B251:D251"/>
    <mergeCell ref="A263:A268"/>
    <mergeCell ref="B264:J264"/>
    <mergeCell ref="D266:I266"/>
    <mergeCell ref="A273:A282"/>
    <mergeCell ref="B274:J274"/>
    <mergeCell ref="B276:J276"/>
    <mergeCell ref="D267:I267"/>
    <mergeCell ref="D268:I268"/>
    <mergeCell ref="B270:J270"/>
    <mergeCell ref="D278:I278"/>
    <mergeCell ref="D279:E279"/>
    <mergeCell ref="F279:G279"/>
    <mergeCell ref="H279:I279"/>
    <mergeCell ref="B267:C267"/>
    <mergeCell ref="B268:C268"/>
    <mergeCell ref="B266:C266"/>
    <mergeCell ref="B281:C281"/>
    <mergeCell ref="B282:C282"/>
    <mergeCell ref="B278:C279"/>
    <mergeCell ref="L281:AN281"/>
    <mergeCell ref="J279:K279"/>
    <mergeCell ref="B295:D295"/>
    <mergeCell ref="A296:A300"/>
    <mergeCell ref="B297:J297"/>
    <mergeCell ref="D299:I299"/>
    <mergeCell ref="B287:D287"/>
    <mergeCell ref="A288:A291"/>
    <mergeCell ref="B289:J289"/>
    <mergeCell ref="D291:I291"/>
    <mergeCell ref="B285:K285"/>
    <mergeCell ref="B292:C292"/>
    <mergeCell ref="D300:J300"/>
    <mergeCell ref="D292:J292"/>
    <mergeCell ref="B283:C283"/>
    <mergeCell ref="B284:C284"/>
    <mergeCell ref="B293:C293"/>
    <mergeCell ref="D293:J293"/>
    <mergeCell ref="B300:C300"/>
    <mergeCell ref="A305:A315"/>
    <mergeCell ref="B306:J306"/>
    <mergeCell ref="D311:E311"/>
    <mergeCell ref="F311:G311"/>
    <mergeCell ref="H311:I311"/>
    <mergeCell ref="D310:G310"/>
    <mergeCell ref="H310:K310"/>
    <mergeCell ref="J311:K311"/>
    <mergeCell ref="B309:C311"/>
    <mergeCell ref="D309:K309"/>
    <mergeCell ref="B314:K314"/>
    <mergeCell ref="B313:C313"/>
    <mergeCell ref="D313:E313"/>
    <mergeCell ref="F313:G313"/>
    <mergeCell ref="H313:I313"/>
    <mergeCell ref="J313:K313"/>
    <mergeCell ref="B307:J307"/>
    <mergeCell ref="B312:C312"/>
    <mergeCell ref="D312:E312"/>
    <mergeCell ref="F312:G312"/>
    <mergeCell ref="H312:I312"/>
    <mergeCell ref="J312:K312"/>
    <mergeCell ref="A317:A329"/>
    <mergeCell ref="B318:J318"/>
    <mergeCell ref="B320:J320"/>
    <mergeCell ref="D324:E324"/>
    <mergeCell ref="F324:G324"/>
    <mergeCell ref="B323:C325"/>
    <mergeCell ref="B326:C326"/>
    <mergeCell ref="B328:C328"/>
    <mergeCell ref="H324:I324"/>
    <mergeCell ref="B327:C327"/>
    <mergeCell ref="A341:A343"/>
    <mergeCell ref="B342:J342"/>
    <mergeCell ref="B349:D349"/>
    <mergeCell ref="A350:A362"/>
    <mergeCell ref="B351:J351"/>
    <mergeCell ref="B352:J352"/>
    <mergeCell ref="B365:D365"/>
    <mergeCell ref="B367:J367"/>
    <mergeCell ref="D396:I396"/>
    <mergeCell ref="B393:D393"/>
    <mergeCell ref="A394:A397"/>
    <mergeCell ref="B395:J395"/>
    <mergeCell ref="B375:J375"/>
    <mergeCell ref="B380:G380"/>
    <mergeCell ref="B346:C346"/>
    <mergeCell ref="D346:J346"/>
    <mergeCell ref="C370:D370"/>
    <mergeCell ref="E368:G368"/>
    <mergeCell ref="H368:J368"/>
    <mergeCell ref="B372:J372"/>
    <mergeCell ref="D389:H389"/>
    <mergeCell ref="A401:A405"/>
    <mergeCell ref="B402:J402"/>
    <mergeCell ref="D404:I404"/>
    <mergeCell ref="B411:J411"/>
    <mergeCell ref="B412:J412"/>
    <mergeCell ref="B408:D408"/>
    <mergeCell ref="A409:A413"/>
    <mergeCell ref="B410:J410"/>
    <mergeCell ref="B413:J413"/>
    <mergeCell ref="A432:A438"/>
    <mergeCell ref="D436:I436"/>
    <mergeCell ref="B422:E422"/>
    <mergeCell ref="B423:E423"/>
    <mergeCell ref="B424:E424"/>
    <mergeCell ref="B425:E425"/>
    <mergeCell ref="B426:E426"/>
    <mergeCell ref="B427:E427"/>
    <mergeCell ref="B436:C436"/>
    <mergeCell ref="B437:C437"/>
    <mergeCell ref="D437:I437"/>
    <mergeCell ref="A459:A463"/>
    <mergeCell ref="B460:J460"/>
    <mergeCell ref="D462:E462"/>
    <mergeCell ref="F462:G462"/>
    <mergeCell ref="B463:C463"/>
    <mergeCell ref="B464:C464"/>
    <mergeCell ref="D463:E463"/>
    <mergeCell ref="F463:G463"/>
    <mergeCell ref="H463:I463"/>
    <mergeCell ref="D464:E464"/>
    <mergeCell ref="F464:G464"/>
    <mergeCell ref="H464:I464"/>
    <mergeCell ref="D535:E535"/>
    <mergeCell ref="D526:E526"/>
    <mergeCell ref="B528:D528"/>
    <mergeCell ref="A529:A533"/>
    <mergeCell ref="B530:J530"/>
    <mergeCell ref="B519:D519"/>
    <mergeCell ref="A520:A524"/>
    <mergeCell ref="B521:J521"/>
    <mergeCell ref="B524:C524"/>
    <mergeCell ref="D524:J524"/>
    <mergeCell ref="B533:C533"/>
    <mergeCell ref="D533:J533"/>
    <mergeCell ref="B525:C525"/>
    <mergeCell ref="D525:J525"/>
    <mergeCell ref="B534:C534"/>
    <mergeCell ref="D534:J534"/>
    <mergeCell ref="B10:D10"/>
    <mergeCell ref="B12:J12"/>
    <mergeCell ref="G20:H20"/>
    <mergeCell ref="B14:B19"/>
    <mergeCell ref="C15:J15"/>
    <mergeCell ref="C17:J17"/>
    <mergeCell ref="C19:J19"/>
    <mergeCell ref="C16:J16"/>
    <mergeCell ref="C14:J14"/>
    <mergeCell ref="C25:E25"/>
    <mergeCell ref="F25:H25"/>
    <mergeCell ref="I25:K25"/>
    <mergeCell ref="C57:E57"/>
    <mergeCell ref="F57:H57"/>
    <mergeCell ref="I57:K57"/>
    <mergeCell ref="B153:B159"/>
    <mergeCell ref="B180:B181"/>
    <mergeCell ref="D180:F180"/>
    <mergeCell ref="G180:I180"/>
    <mergeCell ref="C180:C181"/>
    <mergeCell ref="B64:J64"/>
    <mergeCell ref="D151:F151"/>
    <mergeCell ref="G151:I151"/>
    <mergeCell ref="B151:B152"/>
    <mergeCell ref="B160:B166"/>
    <mergeCell ref="C116:I116"/>
    <mergeCell ref="C117:I117"/>
    <mergeCell ref="C118:I118"/>
    <mergeCell ref="C127:I127"/>
    <mergeCell ref="C135:J135"/>
    <mergeCell ref="C144:J144"/>
    <mergeCell ref="B147:D147"/>
    <mergeCell ref="B121:D121"/>
    <mergeCell ref="C119:I119"/>
    <mergeCell ref="C136:J136"/>
    <mergeCell ref="C145:J145"/>
    <mergeCell ref="B167:B173"/>
    <mergeCell ref="B192:B196"/>
    <mergeCell ref="C259:J259"/>
    <mergeCell ref="B248:C248"/>
    <mergeCell ref="B235:C235"/>
    <mergeCell ref="B269:C269"/>
    <mergeCell ref="B210:D210"/>
    <mergeCell ref="B139:D139"/>
    <mergeCell ref="B262:D262"/>
    <mergeCell ref="D269:I269"/>
    <mergeCell ref="B455:C455"/>
    <mergeCell ref="D455:J455"/>
    <mergeCell ref="B466:C466"/>
    <mergeCell ref="D466:E466"/>
    <mergeCell ref="F466:G466"/>
    <mergeCell ref="H466:I466"/>
    <mergeCell ref="B516:O516"/>
    <mergeCell ref="B471:P471"/>
    <mergeCell ref="C371:D371"/>
    <mergeCell ref="D465:E465"/>
    <mergeCell ref="F465:G465"/>
    <mergeCell ref="H465:I465"/>
    <mergeCell ref="B465:C465"/>
    <mergeCell ref="B458:D458"/>
    <mergeCell ref="B416:E416"/>
    <mergeCell ref="B417:E417"/>
    <mergeCell ref="B418:E418"/>
    <mergeCell ref="B431:D431"/>
    <mergeCell ref="B433:J433"/>
    <mergeCell ref="D435:I435"/>
    <mergeCell ref="B435:C435"/>
    <mergeCell ref="B419:E419"/>
    <mergeCell ref="B420:E420"/>
    <mergeCell ref="B421:E421"/>
  </mergeCells>
  <hyperlinks>
    <hyperlink ref="C447" r:id="rId1" xr:uid="{65F42913-513A-4D96-B5DA-420DC0658FB9}"/>
  </hyperlinks>
  <pageMargins left="0.511811024" right="0.511811024" top="0.78740157499999996" bottom="0.78740157499999996" header="0.31496062000000002" footer="0.31496062000000002"/>
  <ignoredErrors>
    <ignoredError sqref="E31" formulaRange="1"/>
  </ignoredError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A39CB-A8F4-4108-9821-65F220FB02F7}">
  <dimension ref="A1:XFC46"/>
  <sheetViews>
    <sheetView showGridLines="0" showRowColHeaders="0" topLeftCell="A25" workbookViewId="0">
      <selection activeCell="D19" sqref="D19"/>
      <extLst>
        <ext xmlns:xlsdti="http://schemas.microsoft.com/office/spreadsheetml/2023/showDataTypeIcons" uri="{77bfe23e-c014-4d31-8a63-9c772dbf06b6}">
          <xlsdti:showDataTypeIcons visible="0"/>
        </ext>
      </extLst>
    </sheetView>
  </sheetViews>
  <sheetFormatPr defaultColWidth="8.7109375" defaultRowHeight="15" x14ac:dyDescent="0.25"/>
  <cols>
    <col min="2" max="2" width="30.5703125" customWidth="1"/>
    <col min="3" max="3" width="73.42578125" customWidth="1"/>
    <col min="4" max="4" width="38.42578125" customWidth="1"/>
    <col min="6" max="6" width="8.7109375" hidden="1" customWidth="1"/>
    <col min="7" max="7" width="8.85546875" hidden="1" customWidth="1"/>
    <col min="8" max="8" width="8.7109375" hidden="1" customWidth="1"/>
    <col min="9" max="9" width="8.85546875" hidden="1" customWidth="1"/>
    <col min="10" max="16383" width="0" hidden="1" customWidth="1"/>
    <col min="16384" max="16384" width="6.140625" hidden="1" customWidth="1"/>
  </cols>
  <sheetData>
    <row r="1" spans="1:5" ht="14.1" customHeight="1" x14ac:dyDescent="0.25">
      <c r="A1" s="43"/>
      <c r="C1" s="1"/>
      <c r="D1" s="2"/>
    </row>
    <row r="2" spans="1:5" ht="14.1" customHeight="1" x14ac:dyDescent="0.25">
      <c r="A2" s="43"/>
      <c r="B2" s="26"/>
      <c r="C2" s="8"/>
      <c r="D2" s="8"/>
      <c r="E2" s="8"/>
    </row>
    <row r="3" spans="1:5" ht="14.45" customHeight="1" x14ac:dyDescent="0.25">
      <c r="C3" s="1"/>
      <c r="D3" s="2"/>
    </row>
    <row r="4" spans="1:5" ht="14.45" customHeight="1" x14ac:dyDescent="0.25">
      <c r="C4" s="1"/>
      <c r="D4" s="3"/>
    </row>
    <row r="5" spans="1:5" ht="14.45" customHeight="1" x14ac:dyDescent="0.25">
      <c r="C5" s="47"/>
      <c r="D5" s="2"/>
    </row>
    <row r="6" spans="1:5" x14ac:dyDescent="0.25">
      <c r="C6" s="1"/>
      <c r="D6" s="2"/>
    </row>
    <row r="7" spans="1:5" x14ac:dyDescent="0.25">
      <c r="C7" s="1"/>
      <c r="D7" s="2"/>
    </row>
    <row r="8" spans="1:5" ht="20.25" x14ac:dyDescent="0.3">
      <c r="B8" s="416" t="s">
        <v>21</v>
      </c>
      <c r="C8" s="4"/>
      <c r="D8" s="6"/>
    </row>
    <row r="9" spans="1:5" ht="20.25" x14ac:dyDescent="0.3">
      <c r="B9" s="5"/>
      <c r="C9" s="4"/>
      <c r="D9" s="6"/>
    </row>
    <row r="10" spans="1:5" ht="18.75" customHeight="1" thickBot="1" x14ac:dyDescent="0.3">
      <c r="B10" s="10" t="s">
        <v>53</v>
      </c>
      <c r="C10" s="10" t="s">
        <v>54</v>
      </c>
      <c r="D10" s="11" t="s">
        <v>55</v>
      </c>
    </row>
    <row r="11" spans="1:5" ht="4.5" customHeight="1" thickTop="1" x14ac:dyDescent="0.25">
      <c r="B11" s="367"/>
      <c r="C11" s="367"/>
      <c r="D11" s="368"/>
    </row>
    <row r="12" spans="1:5" ht="20.100000000000001" customHeight="1" x14ac:dyDescent="0.25">
      <c r="B12" s="8" t="s">
        <v>463</v>
      </c>
      <c r="C12" s="8" t="s">
        <v>464</v>
      </c>
      <c r="D12" s="9" t="s">
        <v>22</v>
      </c>
    </row>
    <row r="13" spans="1:5" ht="24" x14ac:dyDescent="0.25">
      <c r="B13" s="8" t="s">
        <v>465</v>
      </c>
      <c r="C13" s="8" t="s">
        <v>466</v>
      </c>
      <c r="D13" s="9" t="s">
        <v>22</v>
      </c>
    </row>
    <row r="14" spans="1:5" ht="20.100000000000001" customHeight="1" x14ac:dyDescent="0.25">
      <c r="B14" s="8" t="s">
        <v>467</v>
      </c>
      <c r="C14" s="8" t="s">
        <v>468</v>
      </c>
      <c r="D14" s="9" t="s">
        <v>22</v>
      </c>
    </row>
    <row r="15" spans="1:5" ht="20.100000000000001" customHeight="1" x14ac:dyDescent="0.25">
      <c r="B15" s="8" t="s">
        <v>469</v>
      </c>
      <c r="C15" s="8" t="s">
        <v>470</v>
      </c>
      <c r="D15" s="9" t="s">
        <v>22</v>
      </c>
    </row>
    <row r="16" spans="1:5" ht="20.100000000000001" customHeight="1" x14ac:dyDescent="0.25">
      <c r="B16" s="8" t="s">
        <v>471</v>
      </c>
      <c r="C16" s="8" t="s">
        <v>472</v>
      </c>
      <c r="D16" s="9" t="s">
        <v>22</v>
      </c>
    </row>
    <row r="17" spans="2:5" ht="20.100000000000001" customHeight="1" x14ac:dyDescent="0.25">
      <c r="B17" s="8" t="s">
        <v>473</v>
      </c>
      <c r="C17" s="8" t="s">
        <v>474</v>
      </c>
      <c r="D17" s="9" t="s">
        <v>22</v>
      </c>
    </row>
    <row r="18" spans="2:5" ht="20.100000000000001" customHeight="1" x14ac:dyDescent="0.25">
      <c r="B18" s="8" t="s">
        <v>475</v>
      </c>
      <c r="C18" s="8" t="s">
        <v>476</v>
      </c>
      <c r="D18" s="9" t="s">
        <v>22</v>
      </c>
    </row>
    <row r="19" spans="2:5" ht="28.5" customHeight="1" x14ac:dyDescent="0.25">
      <c r="B19" s="8" t="s">
        <v>477</v>
      </c>
      <c r="C19" s="8" t="s">
        <v>478</v>
      </c>
      <c r="D19" s="9" t="s">
        <v>22</v>
      </c>
    </row>
    <row r="20" spans="2:5" ht="20.100000000000001" customHeight="1" x14ac:dyDescent="0.25">
      <c r="B20" s="8" t="s">
        <v>479</v>
      </c>
      <c r="C20" s="8" t="s">
        <v>480</v>
      </c>
      <c r="D20" s="9" t="s">
        <v>22</v>
      </c>
    </row>
    <row r="21" spans="2:5" ht="20.100000000000001" customHeight="1" x14ac:dyDescent="0.25">
      <c r="B21" s="8" t="s">
        <v>481</v>
      </c>
      <c r="C21" s="8" t="s">
        <v>482</v>
      </c>
      <c r="D21" s="9" t="s">
        <v>22</v>
      </c>
    </row>
    <row r="22" spans="2:5" ht="27" customHeight="1" x14ac:dyDescent="0.25">
      <c r="B22" s="8" t="s">
        <v>483</v>
      </c>
      <c r="C22" s="8" t="s">
        <v>484</v>
      </c>
      <c r="D22" s="9" t="s">
        <v>22</v>
      </c>
    </row>
    <row r="23" spans="2:5" ht="20.100000000000001" customHeight="1" x14ac:dyDescent="0.25">
      <c r="B23" s="8" t="s">
        <v>485</v>
      </c>
      <c r="C23" s="8" t="s">
        <v>486</v>
      </c>
      <c r="D23" s="9" t="s">
        <v>22</v>
      </c>
      <c r="E23" s="27"/>
    </row>
    <row r="24" spans="2:5" ht="20.100000000000001" customHeight="1" x14ac:dyDescent="0.25">
      <c r="B24" s="8" t="s">
        <v>487</v>
      </c>
      <c r="C24" s="8" t="s">
        <v>488</v>
      </c>
      <c r="D24" s="9" t="s">
        <v>22</v>
      </c>
    </row>
    <row r="25" spans="2:5" ht="20.100000000000001" customHeight="1" x14ac:dyDescent="0.25">
      <c r="B25" s="8" t="s">
        <v>489</v>
      </c>
      <c r="C25" s="8" t="s">
        <v>490</v>
      </c>
      <c r="D25" s="9" t="s">
        <v>22</v>
      </c>
    </row>
    <row r="26" spans="2:5" ht="20.100000000000001" customHeight="1" x14ac:dyDescent="0.25">
      <c r="B26" s="8" t="s">
        <v>491</v>
      </c>
      <c r="C26" s="8" t="s">
        <v>492</v>
      </c>
      <c r="D26" s="9" t="s">
        <v>22</v>
      </c>
    </row>
    <row r="27" spans="2:5" ht="27.75" customHeight="1" x14ac:dyDescent="0.25">
      <c r="B27" s="8" t="s">
        <v>493</v>
      </c>
      <c r="C27" s="8" t="s">
        <v>494</v>
      </c>
      <c r="D27" s="9" t="s">
        <v>22</v>
      </c>
    </row>
    <row r="28" spans="2:5" ht="20.100000000000001" customHeight="1" x14ac:dyDescent="0.25">
      <c r="B28" s="8" t="s">
        <v>495</v>
      </c>
      <c r="C28" s="8" t="s">
        <v>496</v>
      </c>
      <c r="D28" s="9" t="s">
        <v>22</v>
      </c>
    </row>
    <row r="29" spans="2:5" ht="27" customHeight="1" x14ac:dyDescent="0.25">
      <c r="B29" s="8" t="s">
        <v>497</v>
      </c>
      <c r="C29" s="8" t="s">
        <v>498</v>
      </c>
      <c r="D29" s="9" t="s">
        <v>22</v>
      </c>
    </row>
    <row r="30" spans="2:5" ht="20.100000000000001" customHeight="1" x14ac:dyDescent="0.25">
      <c r="B30" s="8" t="s">
        <v>500</v>
      </c>
      <c r="C30" s="8" t="s">
        <v>501</v>
      </c>
      <c r="D30" s="9" t="s">
        <v>22</v>
      </c>
    </row>
    <row r="31" spans="2:5" ht="24" x14ac:dyDescent="0.25">
      <c r="B31" s="8" t="s">
        <v>502</v>
      </c>
      <c r="C31" s="8" t="s">
        <v>503</v>
      </c>
      <c r="D31" s="9" t="s">
        <v>22</v>
      </c>
    </row>
    <row r="32" spans="2:5" ht="20.100000000000001" customHeight="1" x14ac:dyDescent="0.25">
      <c r="B32" s="8" t="s">
        <v>504</v>
      </c>
      <c r="C32" s="8" t="s">
        <v>505</v>
      </c>
      <c r="D32" s="9" t="s">
        <v>22</v>
      </c>
    </row>
    <row r="33" spans="2:4" ht="20.100000000000001" customHeight="1" x14ac:dyDescent="0.25">
      <c r="B33" s="8" t="s">
        <v>506</v>
      </c>
      <c r="C33" s="8" t="s">
        <v>507</v>
      </c>
      <c r="D33" s="9" t="s">
        <v>22</v>
      </c>
    </row>
    <row r="34" spans="2:4" ht="42" customHeight="1" x14ac:dyDescent="0.25">
      <c r="B34" s="8" t="s">
        <v>508</v>
      </c>
      <c r="C34" s="8" t="s">
        <v>509</v>
      </c>
      <c r="D34" s="9" t="s">
        <v>22</v>
      </c>
    </row>
    <row r="35" spans="2:4" ht="26.25" customHeight="1" x14ac:dyDescent="0.25">
      <c r="B35" s="8" t="s">
        <v>510</v>
      </c>
      <c r="C35" s="8" t="s">
        <v>511</v>
      </c>
      <c r="D35" s="9" t="s">
        <v>22</v>
      </c>
    </row>
    <row r="36" spans="2:4" ht="53.25" customHeight="1" x14ac:dyDescent="0.25">
      <c r="B36" s="8" t="s">
        <v>512</v>
      </c>
      <c r="C36" s="8" t="s">
        <v>513</v>
      </c>
      <c r="D36" s="9" t="s">
        <v>22</v>
      </c>
    </row>
    <row r="37" spans="2:4" ht="39.75" customHeight="1" x14ac:dyDescent="0.25">
      <c r="B37" s="8" t="s">
        <v>514</v>
      </c>
      <c r="C37" s="8" t="s">
        <v>515</v>
      </c>
      <c r="D37" s="9" t="s">
        <v>22</v>
      </c>
    </row>
    <row r="38" spans="2:4" ht="24" x14ac:dyDescent="0.25">
      <c r="B38" s="8" t="s">
        <v>516</v>
      </c>
      <c r="C38" s="8" t="s">
        <v>517</v>
      </c>
      <c r="D38" s="9" t="s">
        <v>22</v>
      </c>
    </row>
    <row r="39" spans="2:4" ht="27.75" customHeight="1" x14ac:dyDescent="0.25">
      <c r="B39" s="8" t="s">
        <v>518</v>
      </c>
      <c r="C39" s="8" t="s">
        <v>519</v>
      </c>
      <c r="D39" s="9" t="s">
        <v>22</v>
      </c>
    </row>
    <row r="40" spans="2:4" ht="30" customHeight="1" x14ac:dyDescent="0.25">
      <c r="B40" s="8" t="s">
        <v>520</v>
      </c>
      <c r="C40" s="8" t="s">
        <v>521</v>
      </c>
      <c r="D40" s="9" t="s">
        <v>22</v>
      </c>
    </row>
    <row r="41" spans="2:4" ht="26.25" customHeight="1" x14ac:dyDescent="0.25">
      <c r="B41" s="8" t="s">
        <v>522</v>
      </c>
      <c r="C41" s="8" t="s">
        <v>523</v>
      </c>
      <c r="D41" s="9" t="s">
        <v>22</v>
      </c>
    </row>
    <row r="42" spans="2:4" ht="24" x14ac:dyDescent="0.25">
      <c r="B42" s="8" t="s">
        <v>524</v>
      </c>
      <c r="C42" s="8" t="s">
        <v>525</v>
      </c>
      <c r="D42" s="9" t="s">
        <v>22</v>
      </c>
    </row>
    <row r="43" spans="2:4" ht="18.75" customHeight="1" x14ac:dyDescent="0.25">
      <c r="B43" s="8" t="s">
        <v>526</v>
      </c>
      <c r="C43" s="8" t="s">
        <v>527</v>
      </c>
      <c r="D43" s="9" t="s">
        <v>22</v>
      </c>
    </row>
    <row r="44" spans="2:4" ht="26.25" customHeight="1" x14ac:dyDescent="0.25">
      <c r="B44" s="8" t="s">
        <v>528</v>
      </c>
      <c r="C44" s="8" t="s">
        <v>529</v>
      </c>
      <c r="D44" s="9" t="s">
        <v>22</v>
      </c>
    </row>
    <row r="45" spans="2:4" ht="20.100000000000001" customHeight="1" x14ac:dyDescent="0.25">
      <c r="B45" s="8" t="s">
        <v>530</v>
      </c>
      <c r="C45" s="8" t="s">
        <v>531</v>
      </c>
      <c r="D45" s="9" t="s">
        <v>22</v>
      </c>
    </row>
    <row r="46" spans="2:4" ht="51.75" customHeight="1" x14ac:dyDescent="0.25">
      <c r="B46" s="8" t="s">
        <v>532</v>
      </c>
      <c r="C46" s="8" t="s">
        <v>533</v>
      </c>
      <c r="D46" s="9" t="s">
        <v>22</v>
      </c>
    </row>
  </sheetData>
  <hyperlinks>
    <hyperlink ref="D12" location="'Dados Sociais'!B10" display="Social Dados" xr:uid="{5D7ED52A-E27C-4640-B790-01057CD73CA3}"/>
    <hyperlink ref="D13" location="'Dados Sociais'!B39" display="Social Dados" xr:uid="{E7A97C8B-1EF7-4D82-BE10-892D5E71B61E}"/>
    <hyperlink ref="D14" location="'Dados Sociais'!B47" display="Social Dados" xr:uid="{E027BA3B-066A-48C4-92C6-CB9C4421DE5A}"/>
    <hyperlink ref="D15" location="'Dados Sociais'!B63" display="Social Dados" xr:uid="{19FB8C8F-E84A-411C-AB2B-E21856D4E523}"/>
    <hyperlink ref="D16" location="'Dados Sociais'!B73" display="Social Dados" xr:uid="{C13A5C54-593D-4B9F-AAF2-42909F9BA1FC}"/>
    <hyperlink ref="D17" location="'Dados Sociais'!B83" display="Social Dados" xr:uid="{DCB8B95C-CA68-4CFB-8460-678214B76EF7}"/>
    <hyperlink ref="D18" location="'Dados Sociais'!B92" display="Social Dados" xr:uid="{A9909CDB-9F4C-4F3A-AF6F-AFE70B68EBB4}"/>
    <hyperlink ref="D20" location="'Dados Sociais'!B109" display="Social Dados" xr:uid="{4084CEA6-3783-4B53-94C7-6A16195651F4}"/>
    <hyperlink ref="D21" location="'Dados Sociais'!B117" display="Social Dados" xr:uid="{D1A18D5C-EE41-4B33-BE42-74D31D9349E9}"/>
    <hyperlink ref="D22" location="'Dados Sociais'!B126" display="Social Dados" xr:uid="{4BEED1D0-19DD-4C2E-B477-A7391FDB795C}"/>
    <hyperlink ref="D23" location="'Dados Sociais'!B135" display="Social Dados" xr:uid="{C0B3637C-F702-45A4-96FB-388D67E62E60}"/>
    <hyperlink ref="D24" location="'Dados Sociais'!B149" display="Social Dados" xr:uid="{61EC69AA-5F2B-428A-8FF7-238C48D2B230}"/>
    <hyperlink ref="D25" location="'Dados Sociais'!B174" display="Social Dados" xr:uid="{C0474E4D-FB54-4044-83B6-BD6A6B90BF6B}"/>
    <hyperlink ref="D26" location="'Dados Sociais'!B184" display="Social Dados" xr:uid="{E0589D69-16AB-43BA-BB4D-848C388F46AD}"/>
    <hyperlink ref="D27" location="'Dados Sociais'!B197" display="Social Dados" xr:uid="{DA83EAA1-0CB6-422A-BCD4-74932110B0E7}"/>
    <hyperlink ref="D28" location="'Dados Sociais'!B209" display="Social Dados" xr:uid="{7ECC2B3E-3811-4E9C-9E38-3F61C01C5E69}"/>
    <hyperlink ref="D29" location="'Dados Sociais'!B234" display="Social Dados" xr:uid="{2F6EE629-F572-4403-91E3-47548D49F841}"/>
    <hyperlink ref="D30" location="'Dados Sociais'!B249" display="Social Dados" xr:uid="{BD9F852B-1B45-4C48-AEAB-61FEF6BE18F4}"/>
    <hyperlink ref="D31" location="'Dados Sociais'!B257" display="Social Dados" xr:uid="{CCFE224D-1F57-4F71-9F9D-C9C5972F328B}"/>
    <hyperlink ref="D38" location="'Dados Sociais'!B276" display="Social Dados" xr:uid="{B6AF95FF-FDEA-4832-AA59-531F671C5EB0}"/>
    <hyperlink ref="D34" location="'Dados Sociais'!B287" display="Social Dados" xr:uid="{9DCC62A8-AA39-44E0-B502-E74A1854DEFC}"/>
    <hyperlink ref="D36" location="'Dados Sociais'!B305" display="Social Dados" xr:uid="{562DA014-B5B5-487A-9FB7-C050B1484738}"/>
    <hyperlink ref="D37" location="'Dados Sociais'!B306" display="Social Dados" xr:uid="{341BEA11-9BC5-4E9D-8544-6D7198B3228C}"/>
    <hyperlink ref="D35" location="'Dados Sociais'!B323" display="Social Dados" xr:uid="{89CAA55B-7957-4E33-85EC-CE9D4584083C}"/>
    <hyperlink ref="D41" location="'Dados Sociais'!B332" display="Social Dados" xr:uid="{0A86AEE3-337B-4C82-9DE2-C61646D56A83}"/>
    <hyperlink ref="D42" location="'Dados Sociais'!B341" display="Social Dados" xr:uid="{1685CD1A-9899-4B31-9E83-50D033F9DE0C}"/>
    <hyperlink ref="D43" location="'Dados Sociais'!B349" display="Social Dados" xr:uid="{13C071E3-197F-412B-93D3-D798C52E80AB}"/>
    <hyperlink ref="D19" location="'Dados Sociais'!B100" display="Social Dados" xr:uid="{3E81515C-17B2-415E-9B6A-C0FA00A916F9}"/>
    <hyperlink ref="D33" location="'Dados Sociais'!B276" display="Social Dados" xr:uid="{7270CE00-9A1C-427D-8833-D70522B5A356}"/>
    <hyperlink ref="D44" location="'Dados Sociais'!B358" display="Social Dados" xr:uid="{471456DE-BF1F-4814-96A6-46E042C3D3FF}"/>
    <hyperlink ref="D39" location="'Dados Sociais'!B287" display="Social Dados" xr:uid="{D37D1C2A-49D5-4EBC-8D3E-403BCE57C22A}"/>
    <hyperlink ref="D45" location="'Dados Sociais'!B276" display="Social Dados" xr:uid="{648E98CA-F6DF-4B87-9346-C659D8FDE7D9}"/>
    <hyperlink ref="D32" location="'Dados Sociais'!B268" display="Social Dados" xr:uid="{DD28AE12-289D-483C-BBC8-47B35F5F9F7F}"/>
    <hyperlink ref="D40" location="'Dados Sociais'!B287" display="Social Dados" xr:uid="{426FFC5A-7FB4-4319-BCA2-9CBFC9A3DEA9}"/>
    <hyperlink ref="D46" location="'Dados Sociais'!B149" display="Social Dados" xr:uid="{DA60BB15-EF6F-49D1-A0FE-01A352BC16F7}"/>
  </hyperlinks>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061a170-5b4f-4329-b4df-48143db1ac2a" xsi:nil="true"/>
    <lcf76f155ced4ddcb4097134ff3c332f xmlns="0629bf94-4bed-4fb2-82ec-a4122f96203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A6669DC99EB1D41A044ECB158D9E39D" ma:contentTypeVersion="15" ma:contentTypeDescription="Criar um novo documento." ma:contentTypeScope="" ma:versionID="533fcf0d3b284aaf799170033d27c812">
  <xsd:schema xmlns:xsd="http://www.w3.org/2001/XMLSchema" xmlns:xs="http://www.w3.org/2001/XMLSchema" xmlns:p="http://schemas.microsoft.com/office/2006/metadata/properties" xmlns:ns2="0629bf94-4bed-4fb2-82ec-a4122f962036" xmlns:ns3="d061a170-5b4f-4329-b4df-48143db1ac2a" targetNamespace="http://schemas.microsoft.com/office/2006/metadata/properties" ma:root="true" ma:fieldsID="405c11e2b15b04edb0e43702c8d6c569" ns2:_="" ns3:_="">
    <xsd:import namespace="0629bf94-4bed-4fb2-82ec-a4122f962036"/>
    <xsd:import namespace="d061a170-5b4f-4329-b4df-48143db1ac2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3:SharedWithUsers" minOccurs="0"/>
                <xsd:element ref="ns3:SharedWithDetail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29bf94-4bed-4fb2-82ec-a4122f96203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m" ma:readOnly="false" ma:fieldId="{5cf76f15-5ced-4ddc-b409-7134ff3c332f}" ma:taxonomyMulti="true" ma:sspId="891711e2-8cd6-416e-91af-11c5cad54b7f"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Location" ma:index="14" nillable="true" ma:displayName="Loca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061a170-5b4f-4329-b4df-48143db1ac2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60f4fdc-d7a3-40fe-abba-fdd14c56e5cb}" ma:internalName="TaxCatchAll" ma:showField="CatchAllData" ma:web="d061a170-5b4f-4329-b4df-48143db1ac2a">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hes de 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1BFC08-798E-4EBA-85C1-0B476973ACB1}">
  <ds:schemaRefs>
    <ds:schemaRef ds:uri="http://schemas.microsoft.com/office/2006/metadata/properties"/>
    <ds:schemaRef ds:uri="0629bf94-4bed-4fb2-82ec-a4122f962036"/>
    <ds:schemaRef ds:uri="http://www.w3.org/XML/1998/namespace"/>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http://purl.org/dc/dcmitype/"/>
    <ds:schemaRef ds:uri="http://purl.org/dc/elements/1.1/"/>
    <ds:schemaRef ds:uri="d061a170-5b4f-4329-b4df-48143db1ac2a"/>
  </ds:schemaRefs>
</ds:datastoreItem>
</file>

<file path=customXml/itemProps2.xml><?xml version="1.0" encoding="utf-8"?>
<ds:datastoreItem xmlns:ds="http://schemas.openxmlformats.org/officeDocument/2006/customXml" ds:itemID="{C3584167-D04D-4F61-8AE4-C67856E4770B}">
  <ds:schemaRefs>
    <ds:schemaRef ds:uri="http://schemas.microsoft.com/sharepoint/v3/contenttype/forms"/>
  </ds:schemaRefs>
</ds:datastoreItem>
</file>

<file path=customXml/itemProps3.xml><?xml version="1.0" encoding="utf-8"?>
<ds:datastoreItem xmlns:ds="http://schemas.openxmlformats.org/officeDocument/2006/customXml" ds:itemID="{216BC354-9F21-49F8-A61E-BD10432709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29bf94-4bed-4fb2-82ec-a4122f962036"/>
    <ds:schemaRef ds:uri="d061a170-5b4f-4329-b4df-48143db1ac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12</vt:i4>
      </vt:variant>
    </vt:vector>
  </HeadingPairs>
  <TitlesOfParts>
    <vt:vector size="12" baseType="lpstr">
      <vt:lpstr>Início</vt:lpstr>
      <vt:lpstr>Orientações</vt:lpstr>
      <vt:lpstr>Referências</vt:lpstr>
      <vt:lpstr>Conteúdo</vt:lpstr>
      <vt:lpstr>Compromissos Públicos</vt:lpstr>
      <vt:lpstr>Temas Materiais</vt:lpstr>
      <vt:lpstr>Ambiental</vt:lpstr>
      <vt:lpstr>Dados Ambientais</vt:lpstr>
      <vt:lpstr>Social</vt:lpstr>
      <vt:lpstr>Dados Sociais</vt:lpstr>
      <vt:lpstr>G - Governança</vt:lpstr>
      <vt:lpstr>Dados Governança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Bárbara Meyer</dc:creator>
  <cp:keywords/>
  <dc:description/>
  <cp:lastModifiedBy>Bárbara Meyer</cp:lastModifiedBy>
  <cp:revision/>
  <dcterms:created xsi:type="dcterms:W3CDTF">2025-01-08T14:57:05Z</dcterms:created>
  <dcterms:modified xsi:type="dcterms:W3CDTF">2026-04-14T17:41:01Z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0x0101008A6669DC99EB1D41A044ECB158D9E39D</vt:lpwstr>
  </property>
  <property fmtid="{D5CDD505-2E9C-101B-9397-08002B2CF9AE}" pid="3" name="MediaServiceImageTags">
    <vt:lpwstr/>
  </property>
</Properties>
</file>